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0" windowWidth="12120" windowHeight="9120" activeTab="1"/>
  </bookViews>
  <sheets>
    <sheet name="Weekly Expense Tracking" sheetId="2" r:id="rId1"/>
    <sheet name="Monthly Expense Tracking" sheetId="3" r:id="rId2"/>
    <sheet name="Annual_Budget" sheetId="1" r:id="rId3"/>
  </sheets>
  <definedNames>
    <definedName name="Auto_Insurance">Annual_Budget!$N$29</definedName>
    <definedName name="Bank_Fees_Postage">Annual_Budget!$N$22</definedName>
    <definedName name="Cell_Phone">Annual_Budget!$N$17</definedName>
    <definedName name="Child_Care">Annual_Budget!$N$23</definedName>
    <definedName name="Co_Pay">Annual_Budget!$N$45</definedName>
    <definedName name="Dining_out">Annual_Budget!$N$24</definedName>
    <definedName name="Dining_Out_All">Annual_Budget!$N$24</definedName>
    <definedName name="Dry_cleaning">Annual_Budget!$N$51</definedName>
    <definedName name="Entertainment">Annual_Budget!$N$36</definedName>
    <definedName name="Gas_Fuel">Annual_Budget!$N$28</definedName>
    <definedName name="Groceries">Annual_Budget!$N$21</definedName>
    <definedName name="Health_club_dues">Annual_Budget!$N$41</definedName>
    <definedName name="Health_Insurance">Annual_Budget!$N$42</definedName>
    <definedName name="Home_Insurance">Annual_Budget!$N$13</definedName>
    <definedName name="Home_Phone">Annual_Budget!$N$16</definedName>
    <definedName name="Interest_dividends">Annual_Budget!$N$7</definedName>
    <definedName name="Internet">Annual_Budget!$N$15</definedName>
    <definedName name="Misc_Income">Annual_Budget!$N$8</definedName>
    <definedName name="Mortgage_rent">Annual_Budget!$N$12</definedName>
    <definedName name="OC_Drugs">Annual_Budget!$N$44</definedName>
    <definedName name="Other">Annual_Budget!$N$53</definedName>
    <definedName name="Parking">Annual_Budget!$N$31</definedName>
    <definedName name="Prescriptions">Annual_Budget!$N$43</definedName>
    <definedName name="_xlnm.Print_Area" localSheetId="2">Annual_Budget!$A$1:$N$58</definedName>
    <definedName name="_xlnm.Print_Area" localSheetId="1">'Monthly Expense Tracking'!$A$1:$I$28</definedName>
    <definedName name="_xlnm.Print_Area" localSheetId="0">'Weekly Expense Tracking'!$A$1:$K$28</definedName>
    <definedName name="_xlnm.Print_Titles" localSheetId="2">Annual_Budget!$4:$4</definedName>
    <definedName name="Public_Trans">Annual_Budget!$N$32</definedName>
    <definedName name="Salon_barber">Annual_Budget!$N$52</definedName>
    <definedName name="Service_Repairs">Annual_Budget!$N$30</definedName>
    <definedName name="Total_Income">Annual_Budget!$N$9</definedName>
    <definedName name="Utilities">Annual_Budget!$N$14</definedName>
    <definedName name="Wages_Loan_Refund">Annual_Budget!$N$6</definedName>
  </definedNames>
  <calcPr calcId="145621"/>
</workbook>
</file>

<file path=xl/calcChain.xml><?xml version="1.0" encoding="utf-8"?>
<calcChain xmlns="http://schemas.openxmlformats.org/spreadsheetml/2006/main">
  <c r="H26" i="3" l="1"/>
  <c r="H25" i="3"/>
  <c r="H24" i="3"/>
  <c r="H23" i="3"/>
  <c r="H22" i="3"/>
  <c r="H21" i="3"/>
  <c r="H20" i="3"/>
  <c r="H19" i="3"/>
  <c r="H18" i="3"/>
  <c r="H17" i="3"/>
  <c r="H16" i="3"/>
  <c r="H15" i="3"/>
  <c r="H14" i="3"/>
  <c r="H13" i="3"/>
  <c r="H12" i="3"/>
  <c r="H11" i="3"/>
  <c r="H10" i="3"/>
  <c r="H9" i="3"/>
  <c r="H8" i="3"/>
  <c r="H7" i="3"/>
  <c r="H6" i="3"/>
  <c r="H5" i="3"/>
  <c r="H4" i="3"/>
  <c r="J26" i="2"/>
  <c r="J25" i="2"/>
  <c r="J24" i="2"/>
  <c r="J23" i="2"/>
  <c r="J22" i="2"/>
  <c r="J21" i="2"/>
  <c r="J20" i="2"/>
  <c r="J19" i="2"/>
  <c r="J18" i="2"/>
  <c r="J17" i="2"/>
  <c r="J16" i="2"/>
  <c r="J15" i="2"/>
  <c r="J14" i="2"/>
  <c r="J13" i="2"/>
  <c r="J12" i="2"/>
  <c r="J11" i="2"/>
  <c r="J10" i="2"/>
  <c r="J9" i="2"/>
  <c r="J8" i="2"/>
  <c r="J7" i="2"/>
  <c r="J6" i="2"/>
  <c r="J5" i="2"/>
  <c r="J4" i="2"/>
  <c r="G4" i="3"/>
  <c r="I4" i="3" s="1"/>
  <c r="I4" i="2"/>
  <c r="N13" i="1"/>
  <c r="G11" i="3"/>
  <c r="I11" i="3"/>
  <c r="F28" i="3"/>
  <c r="E28" i="3"/>
  <c r="D28" i="3"/>
  <c r="C28" i="3"/>
  <c r="B28" i="3"/>
  <c r="I27" i="3"/>
  <c r="G26" i="3"/>
  <c r="G25" i="3"/>
  <c r="G10" i="3"/>
  <c r="I10" i="3" s="1"/>
  <c r="G24" i="3"/>
  <c r="G23" i="3"/>
  <c r="G22" i="3"/>
  <c r="I22" i="3" s="1"/>
  <c r="G21" i="3"/>
  <c r="G20" i="3"/>
  <c r="G19" i="3"/>
  <c r="G18" i="3"/>
  <c r="I18" i="3" s="1"/>
  <c r="G17" i="3"/>
  <c r="I17" i="3" s="1"/>
  <c r="G16" i="3"/>
  <c r="G15" i="3"/>
  <c r="G14" i="3"/>
  <c r="I14" i="3" s="1"/>
  <c r="G13" i="3"/>
  <c r="I13" i="3" s="1"/>
  <c r="G12" i="3"/>
  <c r="G9" i="3"/>
  <c r="G8" i="3"/>
  <c r="G7" i="3"/>
  <c r="G6" i="3"/>
  <c r="G5" i="3"/>
  <c r="G3" i="3"/>
  <c r="H28" i="2"/>
  <c r="G28" i="2"/>
  <c r="F28" i="2"/>
  <c r="E28" i="2"/>
  <c r="D28" i="2"/>
  <c r="C28" i="2"/>
  <c r="B28" i="2"/>
  <c r="K27" i="2"/>
  <c r="I26" i="2"/>
  <c r="I25" i="2"/>
  <c r="I10" i="2"/>
  <c r="I24" i="2"/>
  <c r="I23" i="2"/>
  <c r="K23" i="2" s="1"/>
  <c r="I22" i="2"/>
  <c r="I21" i="2"/>
  <c r="I20" i="2"/>
  <c r="I19" i="2"/>
  <c r="K19" i="2" s="1"/>
  <c r="I18" i="2"/>
  <c r="I17" i="2"/>
  <c r="I16" i="2"/>
  <c r="I15" i="2"/>
  <c r="K15" i="2" s="1"/>
  <c r="I14" i="2"/>
  <c r="I13" i="2"/>
  <c r="I12" i="2"/>
  <c r="I11" i="2"/>
  <c r="K11" i="2" s="1"/>
  <c r="I9" i="2"/>
  <c r="I8" i="2"/>
  <c r="I7" i="2"/>
  <c r="I6" i="2"/>
  <c r="K6" i="2" s="1"/>
  <c r="I5" i="2"/>
  <c r="I3" i="2"/>
  <c r="N52" i="1"/>
  <c r="N22" i="1"/>
  <c r="I24" i="3" l="1"/>
  <c r="I23" i="3"/>
  <c r="I20" i="3"/>
  <c r="I19" i="3"/>
  <c r="I16" i="3"/>
  <c r="I15" i="3"/>
  <c r="I12" i="3"/>
  <c r="K26" i="2"/>
  <c r="K24" i="2"/>
  <c r="K20" i="2"/>
  <c r="K16" i="2"/>
  <c r="K12" i="2"/>
  <c r="K8" i="2"/>
  <c r="K7" i="2"/>
  <c r="K4" i="2"/>
  <c r="K13" i="2"/>
  <c r="K17" i="2"/>
  <c r="K21" i="2"/>
  <c r="K10" i="2"/>
  <c r="K5" i="2"/>
  <c r="K9" i="2"/>
  <c r="K14" i="2"/>
  <c r="K18" i="2"/>
  <c r="K22" i="2"/>
  <c r="K25" i="2"/>
  <c r="I26" i="3"/>
  <c r="I25" i="3"/>
  <c r="I21" i="3"/>
  <c r="I9" i="3"/>
  <c r="I8" i="3"/>
  <c r="I7" i="3"/>
  <c r="I6" i="3"/>
  <c r="I5" i="3"/>
  <c r="I28" i="2"/>
  <c r="G28" i="3"/>
  <c r="N37" i="1"/>
  <c r="N15" i="1"/>
  <c r="L25" i="1"/>
  <c r="L38" i="1"/>
  <c r="L47" i="1"/>
  <c r="L33" i="1"/>
  <c r="L54" i="1"/>
  <c r="B18" i="1"/>
  <c r="B25" i="1"/>
  <c r="B33" i="1"/>
  <c r="B38" i="1"/>
  <c r="B47" i="1"/>
  <c r="B54" i="1"/>
  <c r="C25" i="1"/>
  <c r="C33" i="1"/>
  <c r="C38" i="1"/>
  <c r="C47" i="1"/>
  <c r="C54" i="1"/>
  <c r="D25" i="1"/>
  <c r="D33" i="1"/>
  <c r="D38" i="1"/>
  <c r="D47" i="1"/>
  <c r="D54" i="1"/>
  <c r="E25" i="1"/>
  <c r="E33" i="1"/>
  <c r="E38" i="1"/>
  <c r="E47" i="1"/>
  <c r="E54" i="1"/>
  <c r="F25" i="1"/>
  <c r="F33" i="1"/>
  <c r="F38" i="1"/>
  <c r="F47" i="1"/>
  <c r="F54" i="1"/>
  <c r="G25" i="1"/>
  <c r="G33" i="1"/>
  <c r="G38" i="1"/>
  <c r="G47" i="1"/>
  <c r="G54" i="1"/>
  <c r="H25" i="1"/>
  <c r="H33" i="1"/>
  <c r="H38" i="1"/>
  <c r="H47" i="1"/>
  <c r="H54" i="1"/>
  <c r="I25" i="1"/>
  <c r="I33" i="1"/>
  <c r="I38" i="1"/>
  <c r="I47" i="1"/>
  <c r="I54" i="1"/>
  <c r="J25" i="1"/>
  <c r="J33" i="1"/>
  <c r="J38" i="1"/>
  <c r="J47" i="1"/>
  <c r="J54" i="1"/>
  <c r="K25" i="1"/>
  <c r="K33" i="1"/>
  <c r="K38" i="1"/>
  <c r="K47" i="1"/>
  <c r="K54" i="1"/>
  <c r="M25" i="1"/>
  <c r="M33" i="1"/>
  <c r="M38" i="1"/>
  <c r="M47" i="1"/>
  <c r="M54" i="1"/>
  <c r="C6" i="1"/>
  <c r="D6" i="1" s="1"/>
  <c r="E6" i="1" s="1"/>
  <c r="N17" i="1"/>
  <c r="N16" i="1"/>
  <c r="N14" i="1"/>
  <c r="B9" i="1"/>
  <c r="N51" i="1"/>
  <c r="N53" i="1"/>
  <c r="N32" i="1"/>
  <c r="N30" i="1"/>
  <c r="N24" i="1"/>
  <c r="N7" i="1"/>
  <c r="N8" i="1"/>
  <c r="N21" i="1"/>
  <c r="N23" i="1"/>
  <c r="N28" i="1"/>
  <c r="N29" i="1"/>
  <c r="N31" i="1"/>
  <c r="N36" i="1"/>
  <c r="N41" i="1"/>
  <c r="N42" i="1"/>
  <c r="N43" i="1"/>
  <c r="N44" i="1"/>
  <c r="N45" i="1"/>
  <c r="B57" i="1" l="1"/>
  <c r="B58" i="1" s="1"/>
  <c r="C9" i="1"/>
  <c r="C18" i="1"/>
  <c r="C57" i="1" s="1"/>
  <c r="N38" i="1"/>
  <c r="N47" i="1"/>
  <c r="N25" i="1"/>
  <c r="N54" i="1"/>
  <c r="N33" i="1"/>
  <c r="E9" i="1"/>
  <c r="F6" i="1"/>
  <c r="E18" i="1"/>
  <c r="E57" i="1" s="1"/>
  <c r="D9" i="1"/>
  <c r="D18" i="1"/>
  <c r="D57" i="1" s="1"/>
  <c r="D58" i="1" s="1"/>
  <c r="E58" i="1" l="1"/>
  <c r="C58" i="1"/>
  <c r="F9" i="1"/>
  <c r="G6" i="1"/>
  <c r="F18" i="1"/>
  <c r="F57" i="1" s="1"/>
  <c r="F58" i="1" s="1"/>
  <c r="H6" i="1" l="1"/>
  <c r="G9" i="1"/>
  <c r="G18" i="1"/>
  <c r="G57" i="1" s="1"/>
  <c r="G58" i="1" l="1"/>
  <c r="I6" i="1"/>
  <c r="H9" i="1"/>
  <c r="H18" i="1"/>
  <c r="H57" i="1" s="1"/>
  <c r="H58" i="1" l="1"/>
  <c r="I18" i="1"/>
  <c r="I57" i="1" s="1"/>
  <c r="I9" i="1"/>
  <c r="J6" i="1"/>
  <c r="I58" i="1" l="1"/>
  <c r="J9" i="1"/>
  <c r="K6" i="1"/>
  <c r="J18" i="1"/>
  <c r="J57" i="1" s="1"/>
  <c r="J58" i="1" l="1"/>
  <c r="K9" i="1"/>
  <c r="L6" i="1"/>
  <c r="L12" i="1"/>
  <c r="K18" i="1"/>
  <c r="K57" i="1" s="1"/>
  <c r="K58" i="1" l="1"/>
  <c r="L18" i="1"/>
  <c r="L57" i="1" s="1"/>
  <c r="L58" i="1" s="1"/>
  <c r="L9" i="1"/>
  <c r="M9" i="1" l="1"/>
  <c r="N6" i="1"/>
  <c r="N9" i="1" s="1"/>
  <c r="M18" i="1"/>
  <c r="M57" i="1" s="1"/>
  <c r="N12" i="1"/>
  <c r="H3" i="3" l="1"/>
  <c r="H28" i="3" s="1"/>
  <c r="I28" i="3" s="1"/>
  <c r="J3" i="2"/>
  <c r="M58" i="1"/>
  <c r="N18" i="1"/>
  <c r="N57" i="1" s="1"/>
  <c r="N58" i="1" s="1"/>
  <c r="I3" i="3" l="1"/>
  <c r="J28" i="2"/>
  <c r="K28" i="2" s="1"/>
  <c r="K3" i="2"/>
</calcChain>
</file>

<file path=xl/sharedStrings.xml><?xml version="1.0" encoding="utf-8"?>
<sst xmlns="http://schemas.openxmlformats.org/spreadsheetml/2006/main" count="131" uniqueCount="81">
  <si>
    <t>Salon/barber</t>
  </si>
  <si>
    <t>Personal</t>
  </si>
  <si>
    <t>Prescriptions</t>
  </si>
  <si>
    <t>Health</t>
  </si>
  <si>
    <t>Entertainment</t>
  </si>
  <si>
    <t>Child care</t>
  </si>
  <si>
    <t xml:space="preserve">Groceries </t>
  </si>
  <si>
    <t>Daily living</t>
  </si>
  <si>
    <t>Utilities</t>
  </si>
  <si>
    <t>Home</t>
  </si>
  <si>
    <t>Miscellaneous</t>
  </si>
  <si>
    <t>Dec</t>
  </si>
  <si>
    <t>Nov</t>
  </si>
  <si>
    <t>Oct</t>
  </si>
  <si>
    <t>Sept</t>
  </si>
  <si>
    <t>Aug</t>
  </si>
  <si>
    <t>July</t>
  </si>
  <si>
    <t>June</t>
  </si>
  <si>
    <t>May</t>
  </si>
  <si>
    <t>April</t>
  </si>
  <si>
    <t>March</t>
  </si>
  <si>
    <t>Feb</t>
  </si>
  <si>
    <t>Jan</t>
  </si>
  <si>
    <t>Interest/dividends</t>
  </si>
  <si>
    <t>Year</t>
  </si>
  <si>
    <t>Cash short/extra</t>
  </si>
  <si>
    <t>Daily living totals</t>
  </si>
  <si>
    <t>Entertainment totals</t>
  </si>
  <si>
    <t>Health totals</t>
  </si>
  <si>
    <t>Personal totals</t>
  </si>
  <si>
    <t>Transportation</t>
  </si>
  <si>
    <t>Parking</t>
  </si>
  <si>
    <t>Public transportation</t>
  </si>
  <si>
    <t>Gas/fuel</t>
  </si>
  <si>
    <t>Cellular telephone</t>
  </si>
  <si>
    <t>Home telephone</t>
  </si>
  <si>
    <t>Mortgage/rent</t>
  </si>
  <si>
    <t>Home totals</t>
  </si>
  <si>
    <t>Transportation totals</t>
  </si>
  <si>
    <t>Over-the-counter drugs</t>
  </si>
  <si>
    <t>Health club dues</t>
  </si>
  <si>
    <t>Income totals</t>
  </si>
  <si>
    <t>Co-payments/out-of-pocket</t>
  </si>
  <si>
    <r>
      <t>I</t>
    </r>
    <r>
      <rPr>
        <b/>
        <sz val="12"/>
        <rFont val="Tahoma"/>
        <family val="2"/>
      </rPr>
      <t>NCOME</t>
    </r>
  </si>
  <si>
    <r>
      <t>E</t>
    </r>
    <r>
      <rPr>
        <b/>
        <sz val="12"/>
        <rFont val="Tahoma"/>
        <family val="2"/>
      </rPr>
      <t>XPENSES</t>
    </r>
  </si>
  <si>
    <t>Personal budget</t>
  </si>
  <si>
    <t>Total expenses</t>
  </si>
  <si>
    <t>Service or Repairs</t>
  </si>
  <si>
    <t>Internet access</t>
  </si>
  <si>
    <t>Dry Cleaning</t>
  </si>
  <si>
    <t>Wages/Student Loan Refund</t>
  </si>
  <si>
    <t>Item</t>
  </si>
  <si>
    <t>Monday</t>
  </si>
  <si>
    <t>Tuesday</t>
  </si>
  <si>
    <t>Wednesday</t>
  </si>
  <si>
    <t xml:space="preserve">Friday </t>
  </si>
  <si>
    <t>Saturday</t>
  </si>
  <si>
    <t>Sunday</t>
  </si>
  <si>
    <t>Total Expenses</t>
  </si>
  <si>
    <t>Weekly Budget</t>
  </si>
  <si>
    <t>(Over)/Under</t>
  </si>
  <si>
    <t>Entertainment Allowance - what are free options?</t>
  </si>
  <si>
    <t>Bank fees/Postage</t>
  </si>
  <si>
    <t xml:space="preserve">Other </t>
  </si>
  <si>
    <t>Weekly Totals</t>
  </si>
  <si>
    <t xml:space="preserve">Thursday </t>
  </si>
  <si>
    <t>Track all your spending.  Different methods work for different people - keep all receipts and track in spreadsheet or database (i.e., Money, Quicken, Mint, etc.), note all purchases in small notebook -- remember to track everything including morning coffee, change in vending machine, etc.  Copy this spreadsheet as needed for weekly tracking.  Electronic version in Excel is available at www.evms.edu/education/financial_aid/ under Forms &amp; Links.</t>
  </si>
  <si>
    <t>Week 1</t>
  </si>
  <si>
    <t>Week  2</t>
  </si>
  <si>
    <t>Week 3</t>
  </si>
  <si>
    <t>Week 4</t>
  </si>
  <si>
    <t>Week 5</t>
  </si>
  <si>
    <t xml:space="preserve">Use this page to track your spending for a single month.  </t>
  </si>
  <si>
    <t>Monthly Budget</t>
  </si>
  <si>
    <t>Daily Totals</t>
  </si>
  <si>
    <t>Dining out - all outside sources food - minimal</t>
  </si>
  <si>
    <t>Home insurance (renter/mortgage)</t>
  </si>
  <si>
    <t>Auto Insurance</t>
  </si>
  <si>
    <t>Health Insurance</t>
  </si>
  <si>
    <t xml:space="preserve">Use this page to plan your annual budget.  The total fields and "Year" fields will automatically calculate for you and are used on other tracking spreadsheets.  Enter incoming funds within month received and plan or budget expenses by month.  TIP:  Put all excess loan funds into savings when received and "pay" yourself your monthly allotment to help control your spending.  </t>
  </si>
  <si>
    <r>
      <t xml:space="preserve">Mortgage/rent </t>
    </r>
    <r>
      <rPr>
        <b/>
        <sz val="10"/>
        <color rgb="FFFF0000"/>
        <rFont val="Tahoma"/>
        <family val="2"/>
      </rPr>
      <t>[replace with your figures]</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</si>
</sst>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Bookman Old Style"/>
      <family val="1"/>
    </font>
    <font>
      <b/>
      <sz val="10"/>
      <color indexed="10"/>
      <name val="Bookman Old Style"/>
      <family val="1"/>
    </font>
    <font>
      <sz val="9"/>
      <color indexed="9"/>
      <name val="Bookman Old Style"/>
      <family val="1"/>
    </font>
    <font>
      <b/>
      <sz val="9"/>
      <color indexed="8"/>
      <name val="Bookman Old Style"/>
      <family val="1"/>
    </font>
    <font>
      <b/>
      <sz val="10"/>
      <name val="Tahoma"/>
      <family val="2"/>
    </font>
    <font>
      <sz val="10"/>
      <name val="Tahoma"/>
      <family val="2"/>
    </font>
    <font>
      <b/>
      <sz val="16"/>
      <name val="Tahoma"/>
      <family val="2"/>
    </font>
    <font>
      <b/>
      <sz val="14"/>
      <name val="Tahoma"/>
      <family val="2"/>
    </font>
    <font>
      <sz val="10"/>
      <color indexed="10"/>
      <name val="Tahoma"/>
      <family val="2"/>
    </font>
    <font>
      <b/>
      <sz val="9"/>
      <color indexed="9"/>
      <name val="Tahoma"/>
      <family val="2"/>
    </font>
    <font>
      <b/>
      <sz val="9"/>
      <name val="Tahoma"/>
      <family val="2"/>
    </font>
    <font>
      <b/>
      <sz val="11"/>
      <name val="Tahoma"/>
      <family val="2"/>
    </font>
    <font>
      <sz val="11"/>
      <name val="Tahoma"/>
      <family val="2"/>
    </font>
    <font>
      <b/>
      <sz val="14"/>
      <color indexed="9"/>
      <name val="Tahoma"/>
      <family val="2"/>
    </font>
    <font>
      <sz val="14"/>
      <color indexed="9"/>
      <name val="Bookman Old Style"/>
      <family val="1"/>
    </font>
    <font>
      <b/>
      <sz val="12"/>
      <name val="Tahoma"/>
      <family val="2"/>
    </font>
    <font>
      <b/>
      <sz val="20"/>
      <color indexed="9"/>
      <name val="Tahoma"/>
      <family val="2"/>
    </font>
    <font>
      <b/>
      <sz val="10"/>
      <name val="Arial"/>
      <family val="2"/>
    </font>
    <font>
      <b/>
      <sz val="12"/>
      <name val="Arial"/>
      <family val="2"/>
    </font>
    <font>
      <b/>
      <sz val="10"/>
      <color rgb="FFFF0000"/>
      <name val="Tahoma"/>
      <family val="2"/>
    </font>
  </fonts>
  <fills count="6">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8"/>
        <bgColor indexed="64"/>
      </patternFill>
    </fill>
    <fill>
      <patternFill patternType="solid">
        <fgColor indexed="44"/>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1" xfId="0" applyFont="1" applyFill="1" applyBorder="1" applyAlignment="1"/>
    <xf numFmtId="0" fontId="1" fillId="0" borderId="2" xfId="0" applyFont="1" applyFill="1" applyBorder="1" applyAlignment="1"/>
    <xf numFmtId="0" fontId="4" fillId="0" borderId="3" xfId="0" applyFont="1" applyFill="1" applyBorder="1" applyAlignment="1" applyProtection="1">
      <protection locked="0" hidden="1"/>
    </xf>
    <xf numFmtId="40" fontId="6" fillId="0" borderId="4" xfId="0" applyNumberFormat="1" applyFont="1" applyFill="1" applyBorder="1" applyAlignment="1" applyProtection="1">
      <protection locked="0" hidden="1"/>
    </xf>
    <xf numFmtId="0" fontId="6" fillId="0" borderId="0" xfId="0" applyFont="1"/>
    <xf numFmtId="40" fontId="6" fillId="2" borderId="4" xfId="0" applyNumberFormat="1" applyFont="1" applyFill="1" applyBorder="1" applyAlignment="1" applyProtection="1">
      <protection locked="0" hidden="1"/>
    </xf>
    <xf numFmtId="40" fontId="6" fillId="0" borderId="4" xfId="0" applyNumberFormat="1" applyFont="1" applyFill="1" applyBorder="1" applyAlignment="1" applyProtection="1">
      <protection hidden="1"/>
    </xf>
    <xf numFmtId="40" fontId="6" fillId="2" borderId="4" xfId="0" applyNumberFormat="1" applyFont="1" applyFill="1" applyBorder="1" applyAlignment="1" applyProtection="1">
      <protection hidden="1"/>
    </xf>
    <xf numFmtId="0" fontId="6" fillId="0" borderId="5" xfId="0" applyFont="1" applyFill="1" applyBorder="1" applyAlignment="1" applyProtection="1">
      <protection locked="0" hidden="1"/>
    </xf>
    <xf numFmtId="0" fontId="6" fillId="2" borderId="5" xfId="0" applyFont="1" applyFill="1" applyBorder="1" applyAlignment="1" applyProtection="1">
      <protection locked="0" hidden="1"/>
    </xf>
    <xf numFmtId="0" fontId="13" fillId="0" borderId="1" xfId="0" applyFont="1" applyFill="1" applyBorder="1" applyAlignment="1"/>
    <xf numFmtId="0" fontId="5" fillId="0" borderId="5" xfId="0" applyFont="1" applyFill="1" applyBorder="1" applyAlignment="1" applyProtection="1">
      <protection locked="0" hidden="1"/>
    </xf>
    <xf numFmtId="0" fontId="2" fillId="0" borderId="5" xfId="0" applyFont="1" applyFill="1" applyBorder="1" applyAlignment="1"/>
    <xf numFmtId="0" fontId="2" fillId="0" borderId="1" xfId="0" applyFont="1" applyFill="1" applyBorder="1" applyAlignment="1"/>
    <xf numFmtId="0" fontId="2" fillId="0" borderId="2" xfId="0" applyFont="1" applyFill="1" applyBorder="1" applyAlignment="1"/>
    <xf numFmtId="0" fontId="3" fillId="0" borderId="6" xfId="0" applyFont="1" applyFill="1" applyBorder="1" applyAlignment="1"/>
    <xf numFmtId="0" fontId="12" fillId="0" borderId="7" xfId="0" applyFont="1" applyFill="1" applyBorder="1" applyAlignment="1">
      <alignment horizontal="center"/>
    </xf>
    <xf numFmtId="40" fontId="5" fillId="3" borderId="5" xfId="0" applyNumberFormat="1" applyFont="1" applyFill="1" applyBorder="1" applyAlignment="1" applyProtection="1">
      <protection hidden="1"/>
    </xf>
    <xf numFmtId="40" fontId="5" fillId="3" borderId="4" xfId="0" applyNumberFormat="1" applyFont="1" applyFill="1" applyBorder="1" applyAlignment="1" applyProtection="1">
      <protection hidden="1"/>
    </xf>
    <xf numFmtId="40" fontId="5" fillId="3" borderId="4" xfId="0" applyNumberFormat="1" applyFont="1" applyFill="1" applyBorder="1" applyAlignment="1" applyProtection="1">
      <protection locked="0" hidden="1"/>
    </xf>
    <xf numFmtId="40" fontId="6" fillId="3" borderId="4" xfId="0" applyNumberFormat="1" applyFont="1" applyFill="1" applyBorder="1" applyAlignment="1" applyProtection="1">
      <protection hidden="1"/>
    </xf>
    <xf numFmtId="40" fontId="10" fillId="4" borderId="8" xfId="0" applyNumberFormat="1" applyFont="1" applyFill="1" applyBorder="1" applyAlignment="1">
      <alignment horizontal="centerContinuous"/>
    </xf>
    <xf numFmtId="40" fontId="11" fillId="0" borderId="8" xfId="0" applyNumberFormat="1" applyFont="1" applyFill="1" applyBorder="1" applyAlignment="1">
      <alignment horizontal="centerContinuous"/>
    </xf>
    <xf numFmtId="40" fontId="0" fillId="0" borderId="0" xfId="0" applyNumberFormat="1"/>
    <xf numFmtId="0" fontId="18" fillId="0" borderId="0" xfId="0" applyFont="1"/>
    <xf numFmtId="0" fontId="5" fillId="2" borderId="5" xfId="0" applyFont="1" applyFill="1" applyBorder="1" applyAlignment="1" applyProtection="1">
      <protection locked="0" hidden="1"/>
    </xf>
    <xf numFmtId="0" fontId="18" fillId="0" borderId="4" xfId="0" applyFont="1" applyBorder="1"/>
    <xf numFmtId="0" fontId="0" fillId="0" borderId="4" xfId="0" applyBorder="1"/>
    <xf numFmtId="40" fontId="0" fillId="0" borderId="4" xfId="0" applyNumberFormat="1" applyBorder="1"/>
    <xf numFmtId="0" fontId="5" fillId="0" borderId="4" xfId="0" applyFont="1" applyFill="1" applyBorder="1" applyAlignment="1" applyProtection="1">
      <protection locked="0" hidden="1"/>
    </xf>
    <xf numFmtId="0" fontId="5" fillId="2" borderId="4" xfId="0" applyFont="1" applyFill="1" applyBorder="1" applyAlignment="1" applyProtection="1">
      <protection locked="0" hidden="1"/>
    </xf>
    <xf numFmtId="40" fontId="18" fillId="0" borderId="4" xfId="0" applyNumberFormat="1" applyFont="1" applyBorder="1"/>
    <xf numFmtId="0" fontId="18" fillId="0" borderId="2" xfId="0" applyFont="1" applyBorder="1"/>
    <xf numFmtId="0" fontId="0" fillId="0" borderId="2" xfId="0" applyBorder="1"/>
    <xf numFmtId="0" fontId="18" fillId="0" borderId="10" xfId="0" applyFont="1" applyBorder="1"/>
    <xf numFmtId="0" fontId="0" fillId="0" borderId="10" xfId="0" applyBorder="1"/>
    <xf numFmtId="49" fontId="18" fillId="0" borderId="9" xfId="0" applyNumberFormat="1" applyFont="1" applyBorder="1" applyAlignment="1">
      <alignment wrapText="1" readingOrder="1"/>
    </xf>
    <xf numFmtId="49" fontId="0" fillId="0" borderId="9" xfId="0" applyNumberFormat="1" applyBorder="1" applyAlignment="1">
      <alignment wrapText="1" readingOrder="1"/>
    </xf>
    <xf numFmtId="49" fontId="19" fillId="0" borderId="9" xfId="0" applyNumberFormat="1" applyFont="1" applyBorder="1" applyAlignment="1">
      <alignment vertical="center" wrapText="1" readingOrder="1"/>
    </xf>
    <xf numFmtId="49" fontId="0" fillId="0" borderId="9" xfId="0" applyNumberFormat="1" applyBorder="1" applyAlignment="1">
      <alignment vertical="center" wrapText="1" readingOrder="1"/>
    </xf>
    <xf numFmtId="0" fontId="17" fillId="4" borderId="5" xfId="0" applyFont="1" applyFill="1" applyBorder="1" applyAlignment="1"/>
    <xf numFmtId="0" fontId="17" fillId="4" borderId="1" xfId="0" applyFont="1" applyFill="1" applyBorder="1" applyAlignment="1"/>
    <xf numFmtId="0" fontId="17" fillId="4" borderId="2" xfId="0" applyFont="1" applyFill="1" applyBorder="1" applyAlignment="1"/>
    <xf numFmtId="0" fontId="7" fillId="5" borderId="5" xfId="0" applyFont="1" applyFill="1" applyBorder="1" applyAlignment="1" applyProtection="1">
      <alignment vertical="center"/>
      <protection locked="0" hidden="1"/>
    </xf>
    <xf numFmtId="0" fontId="8" fillId="5" borderId="1" xfId="0" applyFont="1" applyFill="1" applyBorder="1" applyAlignment="1">
      <alignment vertical="center"/>
    </xf>
    <xf numFmtId="0" fontId="8" fillId="5" borderId="2" xfId="0" applyFont="1" applyFill="1" applyBorder="1" applyAlignment="1">
      <alignment vertical="center"/>
    </xf>
    <xf numFmtId="49" fontId="19" fillId="0" borderId="9" xfId="0" applyNumberFormat="1" applyFont="1" applyBorder="1" applyAlignment="1">
      <alignment wrapText="1" readingOrder="1"/>
    </xf>
    <xf numFmtId="0" fontId="14" fillId="4" borderId="5" xfId="0" applyFont="1" applyFill="1" applyBorder="1" applyAlignment="1" applyProtection="1">
      <protection locked="0" hidden="1"/>
    </xf>
    <xf numFmtId="0" fontId="15" fillId="4" borderId="1" xfId="0" applyFont="1" applyFill="1" applyBorder="1" applyAlignment="1"/>
    <xf numFmtId="0" fontId="15" fillId="4" borderId="2" xfId="0" applyFont="1" applyFill="1" applyBorder="1" applyAlignment="1"/>
    <xf numFmtId="0" fontId="9" fillId="5" borderId="1" xfId="0" applyFont="1" applyFill="1" applyBorder="1" applyAlignment="1">
      <alignment vertical="center"/>
    </xf>
    <xf numFmtId="0" fontId="9" fillId="5" borderId="2" xfId="0" applyFont="1" applyFill="1" applyBorder="1" applyAlignment="1">
      <alignmen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5FBFD"/>
      <rgbColor rgb="00CCFFCC"/>
      <rgbColor rgb="00FFFF99"/>
      <rgbColor rgb="00C5E0F3"/>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workbookViewId="0">
      <selection activeCell="K26" sqref="K26"/>
    </sheetView>
  </sheetViews>
  <sheetFormatPr defaultRowHeight="12.75" x14ac:dyDescent="0.2"/>
  <cols>
    <col min="1" max="1" width="48.85546875" style="25" bestFit="1" customWidth="1"/>
    <col min="2" max="2" width="8.140625" bestFit="1" customWidth="1"/>
    <col min="3" max="3" width="8.5703125" bestFit="1" customWidth="1"/>
    <col min="4" max="4" width="11.5703125" bestFit="1" customWidth="1"/>
    <col min="5" max="5" width="9.85546875" bestFit="1" customWidth="1"/>
    <col min="6" max="6" width="7.28515625" bestFit="1" customWidth="1"/>
    <col min="7" max="7" width="9.140625" bestFit="1" customWidth="1"/>
    <col min="8" max="8" width="7.85546875" bestFit="1" customWidth="1"/>
    <col min="9" max="10" width="14.85546875" bestFit="1" customWidth="1"/>
    <col min="11" max="11" width="12.42578125" style="24" bestFit="1" customWidth="1"/>
  </cols>
  <sheetData>
    <row r="1" spans="1:11" ht="45.75" customHeight="1" x14ac:dyDescent="0.2">
      <c r="A1" s="37" t="s">
        <v>66</v>
      </c>
      <c r="B1" s="38"/>
      <c r="C1" s="38"/>
      <c r="D1" s="38"/>
      <c r="E1" s="38"/>
      <c r="F1" s="38"/>
      <c r="G1" s="38"/>
      <c r="H1" s="38"/>
      <c r="I1" s="38"/>
      <c r="J1" s="38"/>
      <c r="K1" s="38"/>
    </row>
    <row r="2" spans="1:11" s="25" customFormat="1" ht="18" customHeight="1" x14ac:dyDescent="0.2">
      <c r="A2" s="27" t="s">
        <v>51</v>
      </c>
      <c r="B2" s="27" t="s">
        <v>52</v>
      </c>
      <c r="C2" s="27" t="s">
        <v>53</v>
      </c>
      <c r="D2" s="27" t="s">
        <v>54</v>
      </c>
      <c r="E2" s="27" t="s">
        <v>65</v>
      </c>
      <c r="F2" s="27" t="s">
        <v>55</v>
      </c>
      <c r="G2" s="27" t="s">
        <v>56</v>
      </c>
      <c r="H2" s="35" t="s">
        <v>57</v>
      </c>
      <c r="I2" s="33" t="s">
        <v>58</v>
      </c>
      <c r="J2" s="27" t="s">
        <v>59</v>
      </c>
      <c r="K2" s="32" t="s">
        <v>60</v>
      </c>
    </row>
    <row r="3" spans="1:11" ht="18" customHeight="1" x14ac:dyDescent="0.2">
      <c r="A3" s="30" t="s">
        <v>36</v>
      </c>
      <c r="B3" s="28"/>
      <c r="C3" s="28"/>
      <c r="D3" s="28"/>
      <c r="E3" s="28"/>
      <c r="F3" s="28"/>
      <c r="G3" s="28"/>
      <c r="H3" s="36"/>
      <c r="I3" s="34">
        <f>SUM(B3:H3)</f>
        <v>0</v>
      </c>
      <c r="J3" s="28">
        <f>Mortgage_rent/52</f>
        <v>115.38461538461539</v>
      </c>
      <c r="K3" s="29">
        <f>I3-J3</f>
        <v>-115.38461538461539</v>
      </c>
    </row>
    <row r="4" spans="1:11" ht="18" customHeight="1" x14ac:dyDescent="0.2">
      <c r="A4" s="26" t="s">
        <v>76</v>
      </c>
      <c r="B4" s="28"/>
      <c r="C4" s="28"/>
      <c r="D4" s="28"/>
      <c r="E4" s="28"/>
      <c r="F4" s="28"/>
      <c r="G4" s="28"/>
      <c r="H4" s="36"/>
      <c r="I4" s="34">
        <f t="shared" ref="I4" si="0">SUM(B4:H4)</f>
        <v>0</v>
      </c>
      <c r="J4" s="28">
        <f>Home_Insurance/52</f>
        <v>0</v>
      </c>
      <c r="K4" s="29">
        <f t="shared" ref="K4" si="1">I4-J4</f>
        <v>0</v>
      </c>
    </row>
    <row r="5" spans="1:11" ht="18" customHeight="1" x14ac:dyDescent="0.2">
      <c r="A5" s="31" t="s">
        <v>8</v>
      </c>
      <c r="B5" s="28"/>
      <c r="C5" s="28"/>
      <c r="D5" s="28"/>
      <c r="E5" s="28"/>
      <c r="F5" s="28"/>
      <c r="G5" s="28"/>
      <c r="H5" s="36"/>
      <c r="I5" s="34">
        <f t="shared" ref="I5:I28" si="2">SUM(B5:H5)</f>
        <v>0</v>
      </c>
      <c r="J5" s="28">
        <f>Utilities/52</f>
        <v>0</v>
      </c>
      <c r="K5" s="29">
        <f t="shared" ref="K5:K28" si="3">I5-J5</f>
        <v>0</v>
      </c>
    </row>
    <row r="6" spans="1:11" ht="18" customHeight="1" x14ac:dyDescent="0.2">
      <c r="A6" s="31" t="s">
        <v>48</v>
      </c>
      <c r="B6" s="28"/>
      <c r="C6" s="28"/>
      <c r="D6" s="28"/>
      <c r="E6" s="28"/>
      <c r="F6" s="28"/>
      <c r="G6" s="28"/>
      <c r="H6" s="36"/>
      <c r="I6" s="34">
        <f t="shared" si="2"/>
        <v>0</v>
      </c>
      <c r="J6" s="28">
        <f>Internet/52</f>
        <v>0</v>
      </c>
      <c r="K6" s="29">
        <f t="shared" si="3"/>
        <v>0</v>
      </c>
    </row>
    <row r="7" spans="1:11" ht="18" customHeight="1" x14ac:dyDescent="0.2">
      <c r="A7" s="30" t="s">
        <v>35</v>
      </c>
      <c r="B7" s="28"/>
      <c r="C7" s="28"/>
      <c r="D7" s="28"/>
      <c r="E7" s="28"/>
      <c r="F7" s="28"/>
      <c r="G7" s="28"/>
      <c r="H7" s="36"/>
      <c r="I7" s="34">
        <f t="shared" si="2"/>
        <v>0</v>
      </c>
      <c r="J7" s="28">
        <f>Home_Phone/52</f>
        <v>0</v>
      </c>
      <c r="K7" s="29">
        <f t="shared" si="3"/>
        <v>0</v>
      </c>
    </row>
    <row r="8" spans="1:11" ht="18" customHeight="1" x14ac:dyDescent="0.2">
      <c r="A8" s="31" t="s">
        <v>34</v>
      </c>
      <c r="B8" s="28"/>
      <c r="C8" s="28"/>
      <c r="D8" s="28"/>
      <c r="E8" s="28"/>
      <c r="F8" s="28"/>
      <c r="G8" s="28"/>
      <c r="H8" s="36"/>
      <c r="I8" s="34">
        <f t="shared" si="2"/>
        <v>0</v>
      </c>
      <c r="J8" s="28">
        <f>Cell_Phone/52</f>
        <v>0</v>
      </c>
      <c r="K8" s="29">
        <f t="shared" si="3"/>
        <v>0</v>
      </c>
    </row>
    <row r="9" spans="1:11" ht="18" customHeight="1" x14ac:dyDescent="0.2">
      <c r="A9" s="30" t="s">
        <v>6</v>
      </c>
      <c r="B9" s="28"/>
      <c r="C9" s="28"/>
      <c r="D9" s="28"/>
      <c r="E9" s="28"/>
      <c r="F9" s="28"/>
      <c r="G9" s="28"/>
      <c r="H9" s="36"/>
      <c r="I9" s="34">
        <f t="shared" si="2"/>
        <v>0</v>
      </c>
      <c r="J9" s="28">
        <f>Groceries/52</f>
        <v>0</v>
      </c>
      <c r="K9" s="29">
        <f t="shared" si="3"/>
        <v>0</v>
      </c>
    </row>
    <row r="10" spans="1:11" ht="18" customHeight="1" x14ac:dyDescent="0.2">
      <c r="A10" s="30" t="s">
        <v>62</v>
      </c>
      <c r="B10" s="28"/>
      <c r="C10" s="28"/>
      <c r="D10" s="28"/>
      <c r="E10" s="28"/>
      <c r="F10" s="28"/>
      <c r="G10" s="28"/>
      <c r="H10" s="36"/>
      <c r="I10" s="34">
        <f>SUM(B10:H10)</f>
        <v>0</v>
      </c>
      <c r="J10" s="28">
        <f>Bank_Fees_Postage/52</f>
        <v>0</v>
      </c>
      <c r="K10" s="29">
        <f>I10-J10</f>
        <v>0</v>
      </c>
    </row>
    <row r="11" spans="1:11" ht="18" customHeight="1" x14ac:dyDescent="0.2">
      <c r="A11" s="31" t="s">
        <v>5</v>
      </c>
      <c r="B11" s="28"/>
      <c r="C11" s="28"/>
      <c r="D11" s="28"/>
      <c r="E11" s="28"/>
      <c r="F11" s="28"/>
      <c r="G11" s="28"/>
      <c r="H11" s="36"/>
      <c r="I11" s="34">
        <f t="shared" si="2"/>
        <v>0</v>
      </c>
      <c r="J11" s="28">
        <f>Child_Care/52</f>
        <v>0</v>
      </c>
      <c r="K11" s="29">
        <f t="shared" si="3"/>
        <v>0</v>
      </c>
    </row>
    <row r="12" spans="1:11" ht="18" customHeight="1" x14ac:dyDescent="0.2">
      <c r="A12" s="26" t="s">
        <v>75</v>
      </c>
      <c r="B12" s="28"/>
      <c r="C12" s="28"/>
      <c r="D12" s="28"/>
      <c r="E12" s="28"/>
      <c r="F12" s="28"/>
      <c r="G12" s="28"/>
      <c r="H12" s="36"/>
      <c r="I12" s="34">
        <f t="shared" si="2"/>
        <v>0</v>
      </c>
      <c r="J12" s="28">
        <f>Dining_out/52</f>
        <v>0</v>
      </c>
      <c r="K12" s="29">
        <f t="shared" si="3"/>
        <v>0</v>
      </c>
    </row>
    <row r="13" spans="1:11" ht="18" customHeight="1" x14ac:dyDescent="0.2">
      <c r="A13" s="30" t="s">
        <v>33</v>
      </c>
      <c r="B13" s="28"/>
      <c r="C13" s="28"/>
      <c r="D13" s="28"/>
      <c r="E13" s="28"/>
      <c r="F13" s="28"/>
      <c r="G13" s="28"/>
      <c r="H13" s="36"/>
      <c r="I13" s="34">
        <f t="shared" si="2"/>
        <v>0</v>
      </c>
      <c r="J13" s="28">
        <f>Gas_Fuel/52</f>
        <v>0</v>
      </c>
      <c r="K13" s="29">
        <f t="shared" si="3"/>
        <v>0</v>
      </c>
    </row>
    <row r="14" spans="1:11" ht="18" customHeight="1" x14ac:dyDescent="0.2">
      <c r="A14" s="31" t="s">
        <v>77</v>
      </c>
      <c r="B14" s="28"/>
      <c r="C14" s="28"/>
      <c r="D14" s="28"/>
      <c r="E14" s="28"/>
      <c r="F14" s="28"/>
      <c r="G14" s="28"/>
      <c r="H14" s="36"/>
      <c r="I14" s="34">
        <f t="shared" si="2"/>
        <v>0</v>
      </c>
      <c r="J14" s="28">
        <f>Auto_Insurance/52</f>
        <v>0</v>
      </c>
      <c r="K14" s="29">
        <f t="shared" si="3"/>
        <v>0</v>
      </c>
    </row>
    <row r="15" spans="1:11" ht="18" customHeight="1" x14ac:dyDescent="0.2">
      <c r="A15" s="30" t="s">
        <v>47</v>
      </c>
      <c r="B15" s="28"/>
      <c r="C15" s="28"/>
      <c r="D15" s="28"/>
      <c r="E15" s="28"/>
      <c r="F15" s="28"/>
      <c r="G15" s="28"/>
      <c r="H15" s="36"/>
      <c r="I15" s="34">
        <f t="shared" si="2"/>
        <v>0</v>
      </c>
      <c r="J15" s="28">
        <f>Service_Repairs/52</f>
        <v>0</v>
      </c>
      <c r="K15" s="29">
        <f t="shared" si="3"/>
        <v>0</v>
      </c>
    </row>
    <row r="16" spans="1:11" ht="18" customHeight="1" x14ac:dyDescent="0.2">
      <c r="A16" s="30" t="s">
        <v>31</v>
      </c>
      <c r="B16" s="28"/>
      <c r="C16" s="28"/>
      <c r="D16" s="28"/>
      <c r="E16" s="28"/>
      <c r="F16" s="28"/>
      <c r="G16" s="28"/>
      <c r="H16" s="36"/>
      <c r="I16" s="34">
        <f t="shared" si="2"/>
        <v>0</v>
      </c>
      <c r="J16" s="28">
        <f>Parking/52</f>
        <v>0</v>
      </c>
      <c r="K16" s="29">
        <f t="shared" si="3"/>
        <v>0</v>
      </c>
    </row>
    <row r="17" spans="1:11" ht="18" customHeight="1" x14ac:dyDescent="0.2">
      <c r="A17" s="31" t="s">
        <v>32</v>
      </c>
      <c r="B17" s="28"/>
      <c r="C17" s="28"/>
      <c r="D17" s="28"/>
      <c r="E17" s="28"/>
      <c r="F17" s="28"/>
      <c r="G17" s="28"/>
      <c r="H17" s="36"/>
      <c r="I17" s="34">
        <f t="shared" si="2"/>
        <v>0</v>
      </c>
      <c r="J17" s="28">
        <f>Public_Trans/52</f>
        <v>0</v>
      </c>
      <c r="K17" s="29">
        <f t="shared" si="3"/>
        <v>0</v>
      </c>
    </row>
    <row r="18" spans="1:11" ht="18" customHeight="1" x14ac:dyDescent="0.2">
      <c r="A18" s="30" t="s">
        <v>61</v>
      </c>
      <c r="B18" s="28"/>
      <c r="C18" s="28"/>
      <c r="D18" s="28"/>
      <c r="E18" s="28"/>
      <c r="F18" s="28"/>
      <c r="G18" s="28"/>
      <c r="H18" s="36"/>
      <c r="I18" s="34">
        <f t="shared" si="2"/>
        <v>0</v>
      </c>
      <c r="J18" s="28">
        <f>Entertainment/52</f>
        <v>0</v>
      </c>
      <c r="K18" s="29">
        <f t="shared" si="3"/>
        <v>0</v>
      </c>
    </row>
    <row r="19" spans="1:11" ht="18" customHeight="1" x14ac:dyDescent="0.2">
      <c r="A19" s="30" t="s">
        <v>40</v>
      </c>
      <c r="B19" s="28"/>
      <c r="C19" s="28"/>
      <c r="D19" s="28"/>
      <c r="E19" s="28"/>
      <c r="F19" s="28"/>
      <c r="G19" s="28"/>
      <c r="H19" s="36"/>
      <c r="I19" s="34">
        <f t="shared" si="2"/>
        <v>0</v>
      </c>
      <c r="J19" s="28">
        <f>Health_club_dues/52</f>
        <v>0</v>
      </c>
      <c r="K19" s="29">
        <f t="shared" si="3"/>
        <v>0</v>
      </c>
    </row>
    <row r="20" spans="1:11" ht="18" customHeight="1" x14ac:dyDescent="0.2">
      <c r="A20" s="31" t="s">
        <v>78</v>
      </c>
      <c r="B20" s="28"/>
      <c r="C20" s="28"/>
      <c r="D20" s="28"/>
      <c r="E20" s="28"/>
      <c r="F20" s="28"/>
      <c r="G20" s="28"/>
      <c r="H20" s="36"/>
      <c r="I20" s="34">
        <f t="shared" si="2"/>
        <v>0</v>
      </c>
      <c r="J20" s="28">
        <f>Health_Insurance/52</f>
        <v>0</v>
      </c>
      <c r="K20" s="29">
        <f t="shared" si="3"/>
        <v>0</v>
      </c>
    </row>
    <row r="21" spans="1:11" ht="18" customHeight="1" x14ac:dyDescent="0.2">
      <c r="A21" s="30" t="s">
        <v>2</v>
      </c>
      <c r="B21" s="28"/>
      <c r="C21" s="28"/>
      <c r="D21" s="28"/>
      <c r="E21" s="28"/>
      <c r="F21" s="28"/>
      <c r="G21" s="28"/>
      <c r="H21" s="36"/>
      <c r="I21" s="34">
        <f t="shared" si="2"/>
        <v>0</v>
      </c>
      <c r="J21" s="28">
        <f>Prescriptions/52</f>
        <v>0</v>
      </c>
      <c r="K21" s="29">
        <f t="shared" si="3"/>
        <v>0</v>
      </c>
    </row>
    <row r="22" spans="1:11" ht="18" customHeight="1" x14ac:dyDescent="0.2">
      <c r="A22" s="31" t="s">
        <v>39</v>
      </c>
      <c r="B22" s="28"/>
      <c r="C22" s="28"/>
      <c r="D22" s="28"/>
      <c r="E22" s="28"/>
      <c r="F22" s="28"/>
      <c r="G22" s="28"/>
      <c r="H22" s="36"/>
      <c r="I22" s="34">
        <f t="shared" si="2"/>
        <v>0</v>
      </c>
      <c r="J22" s="28">
        <f>OC_Drugs/52</f>
        <v>0</v>
      </c>
      <c r="K22" s="29">
        <f t="shared" si="3"/>
        <v>0</v>
      </c>
    </row>
    <row r="23" spans="1:11" ht="18" customHeight="1" x14ac:dyDescent="0.2">
      <c r="A23" s="30" t="s">
        <v>42</v>
      </c>
      <c r="B23" s="28"/>
      <c r="C23" s="28"/>
      <c r="D23" s="28"/>
      <c r="E23" s="28"/>
      <c r="F23" s="28"/>
      <c r="G23" s="28"/>
      <c r="H23" s="36"/>
      <c r="I23" s="34">
        <f t="shared" si="2"/>
        <v>0</v>
      </c>
      <c r="J23" s="28">
        <f>Co_Pay/52</f>
        <v>0</v>
      </c>
      <c r="K23" s="29">
        <f t="shared" si="3"/>
        <v>0</v>
      </c>
    </row>
    <row r="24" spans="1:11" ht="18" customHeight="1" x14ac:dyDescent="0.2">
      <c r="A24" s="30" t="s">
        <v>49</v>
      </c>
      <c r="B24" s="28"/>
      <c r="C24" s="28"/>
      <c r="D24" s="28"/>
      <c r="E24" s="28"/>
      <c r="F24" s="28"/>
      <c r="G24" s="28"/>
      <c r="H24" s="36"/>
      <c r="I24" s="34">
        <f t="shared" si="2"/>
        <v>0</v>
      </c>
      <c r="J24" s="28">
        <f>Dry_cleaning/52</f>
        <v>0</v>
      </c>
      <c r="K24" s="29">
        <f t="shared" si="3"/>
        <v>0</v>
      </c>
    </row>
    <row r="25" spans="1:11" ht="18" customHeight="1" x14ac:dyDescent="0.2">
      <c r="A25" s="30" t="s">
        <v>0</v>
      </c>
      <c r="B25" s="28"/>
      <c r="C25" s="28"/>
      <c r="D25" s="28"/>
      <c r="E25" s="28"/>
      <c r="F25" s="28"/>
      <c r="G25" s="28"/>
      <c r="H25" s="36"/>
      <c r="I25" s="34">
        <f t="shared" si="2"/>
        <v>0</v>
      </c>
      <c r="J25" s="28">
        <f>Salon_barber/52</f>
        <v>0</v>
      </c>
      <c r="K25" s="29">
        <f t="shared" si="3"/>
        <v>0</v>
      </c>
    </row>
    <row r="26" spans="1:11" ht="18" customHeight="1" x14ac:dyDescent="0.2">
      <c r="A26" s="30" t="s">
        <v>63</v>
      </c>
      <c r="B26" s="28"/>
      <c r="C26" s="28"/>
      <c r="D26" s="28"/>
      <c r="E26" s="28"/>
      <c r="F26" s="28"/>
      <c r="G26" s="28"/>
      <c r="H26" s="36"/>
      <c r="I26" s="34">
        <f t="shared" si="2"/>
        <v>0</v>
      </c>
      <c r="J26" s="28">
        <f>Other/52</f>
        <v>0</v>
      </c>
      <c r="K26" s="29">
        <f t="shared" si="3"/>
        <v>0</v>
      </c>
    </row>
    <row r="27" spans="1:11" ht="18" customHeight="1" x14ac:dyDescent="0.2">
      <c r="A27" s="27"/>
      <c r="B27" s="28"/>
      <c r="C27" s="28"/>
      <c r="D27" s="28"/>
      <c r="E27" s="28"/>
      <c r="F27" s="28"/>
      <c r="G27" s="28"/>
      <c r="H27" s="36"/>
      <c r="I27" s="34"/>
      <c r="J27" s="28"/>
      <c r="K27" s="29">
        <f t="shared" si="3"/>
        <v>0</v>
      </c>
    </row>
    <row r="28" spans="1:11" ht="18" customHeight="1" x14ac:dyDescent="0.2">
      <c r="A28" s="27" t="s">
        <v>74</v>
      </c>
      <c r="B28" s="28">
        <f t="shared" ref="B28:H28" si="4">SUM(B3:B27)</f>
        <v>0</v>
      </c>
      <c r="C28" s="28">
        <f t="shared" si="4"/>
        <v>0</v>
      </c>
      <c r="D28" s="28">
        <f t="shared" si="4"/>
        <v>0</v>
      </c>
      <c r="E28" s="28">
        <f t="shared" si="4"/>
        <v>0</v>
      </c>
      <c r="F28" s="28">
        <f t="shared" si="4"/>
        <v>0</v>
      </c>
      <c r="G28" s="28">
        <f t="shared" si="4"/>
        <v>0</v>
      </c>
      <c r="H28" s="28">
        <f t="shared" si="4"/>
        <v>0</v>
      </c>
      <c r="I28" s="34">
        <f t="shared" si="2"/>
        <v>0</v>
      </c>
      <c r="J28" s="28">
        <f>SUM(J3:J27)</f>
        <v>115.38461538461539</v>
      </c>
      <c r="K28" s="29">
        <f t="shared" si="3"/>
        <v>-115.38461538461539</v>
      </c>
    </row>
  </sheetData>
  <mergeCells count="1">
    <mergeCell ref="A1:K1"/>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workbookViewId="0">
      <selection activeCell="I28" sqref="I28"/>
    </sheetView>
  </sheetViews>
  <sheetFormatPr defaultRowHeight="15.75" customHeight="1" x14ac:dyDescent="0.2"/>
  <cols>
    <col min="1" max="1" width="48.85546875" bestFit="1" customWidth="1"/>
    <col min="2" max="2" width="8.140625" bestFit="1" customWidth="1"/>
    <col min="3" max="3" width="8.5703125" bestFit="1" customWidth="1"/>
    <col min="4" max="4" width="7.7109375" bestFit="1" customWidth="1"/>
    <col min="5" max="5" width="9.85546875" bestFit="1" customWidth="1"/>
    <col min="6" max="6" width="7.85546875" bestFit="1" customWidth="1"/>
    <col min="7" max="8" width="14.85546875" bestFit="1" customWidth="1"/>
    <col min="9" max="9" width="12.42578125" bestFit="1" customWidth="1"/>
  </cols>
  <sheetData>
    <row r="1" spans="1:9" ht="24" customHeight="1" x14ac:dyDescent="0.2">
      <c r="A1" s="39" t="s">
        <v>72</v>
      </c>
      <c r="B1" s="40"/>
      <c r="C1" s="40"/>
      <c r="D1" s="40"/>
      <c r="E1" s="40"/>
      <c r="F1" s="40"/>
      <c r="G1" s="40"/>
      <c r="H1" s="40"/>
      <c r="I1" s="40"/>
    </row>
    <row r="2" spans="1:9" ht="15.75" customHeight="1" x14ac:dyDescent="0.2">
      <c r="A2" s="27" t="s">
        <v>51</v>
      </c>
      <c r="B2" s="27" t="s">
        <v>67</v>
      </c>
      <c r="C2" s="27" t="s">
        <v>68</v>
      </c>
      <c r="D2" s="27" t="s">
        <v>69</v>
      </c>
      <c r="E2" s="27" t="s">
        <v>70</v>
      </c>
      <c r="F2" s="35" t="s">
        <v>71</v>
      </c>
      <c r="G2" s="33" t="s">
        <v>58</v>
      </c>
      <c r="H2" s="27" t="s">
        <v>73</v>
      </c>
      <c r="I2" s="32" t="s">
        <v>60</v>
      </c>
    </row>
    <row r="3" spans="1:9" ht="15.75" customHeight="1" x14ac:dyDescent="0.2">
      <c r="A3" s="30" t="s">
        <v>36</v>
      </c>
      <c r="B3" s="28"/>
      <c r="C3" s="28"/>
      <c r="D3" s="28"/>
      <c r="E3" s="28"/>
      <c r="F3" s="36"/>
      <c r="G3" s="34">
        <f t="shared" ref="G3:G26" si="0">SUM(B3:F3)</f>
        <v>0</v>
      </c>
      <c r="H3" s="28">
        <f>Mortgage_rent/12</f>
        <v>500</v>
      </c>
      <c r="I3" s="29">
        <f>G3-H3</f>
        <v>-500</v>
      </c>
    </row>
    <row r="4" spans="1:9" ht="15.75" customHeight="1" x14ac:dyDescent="0.2">
      <c r="A4" s="26" t="s">
        <v>76</v>
      </c>
      <c r="B4" s="28"/>
      <c r="C4" s="28"/>
      <c r="D4" s="28"/>
      <c r="E4" s="28"/>
      <c r="F4" s="36"/>
      <c r="G4" s="34">
        <f t="shared" si="0"/>
        <v>0</v>
      </c>
      <c r="H4" s="28">
        <f>Home_Insurance/12</f>
        <v>0</v>
      </c>
      <c r="I4" s="29">
        <f t="shared" ref="I4" si="1">G4-H4</f>
        <v>0</v>
      </c>
    </row>
    <row r="5" spans="1:9" ht="15.75" customHeight="1" x14ac:dyDescent="0.2">
      <c r="A5" s="31" t="s">
        <v>8</v>
      </c>
      <c r="B5" s="28"/>
      <c r="C5" s="28"/>
      <c r="D5" s="28"/>
      <c r="E5" s="28"/>
      <c r="F5" s="36"/>
      <c r="G5" s="34">
        <f t="shared" si="0"/>
        <v>0</v>
      </c>
      <c r="H5" s="28">
        <f>Utilities/12</f>
        <v>0</v>
      </c>
      <c r="I5" s="29">
        <f t="shared" ref="I5:I28" si="2">G5-H5</f>
        <v>0</v>
      </c>
    </row>
    <row r="6" spans="1:9" ht="15.75" customHeight="1" x14ac:dyDescent="0.2">
      <c r="A6" s="31" t="s">
        <v>48</v>
      </c>
      <c r="B6" s="28"/>
      <c r="C6" s="28"/>
      <c r="D6" s="28"/>
      <c r="E6" s="28"/>
      <c r="F6" s="36"/>
      <c r="G6" s="34">
        <f t="shared" si="0"/>
        <v>0</v>
      </c>
      <c r="H6" s="28">
        <f>Internet/12</f>
        <v>0</v>
      </c>
      <c r="I6" s="29">
        <f t="shared" si="2"/>
        <v>0</v>
      </c>
    </row>
    <row r="7" spans="1:9" ht="15.75" customHeight="1" x14ac:dyDescent="0.2">
      <c r="A7" s="30" t="s">
        <v>35</v>
      </c>
      <c r="B7" s="28"/>
      <c r="C7" s="28"/>
      <c r="D7" s="28"/>
      <c r="E7" s="28"/>
      <c r="F7" s="36"/>
      <c r="G7" s="34">
        <f t="shared" si="0"/>
        <v>0</v>
      </c>
      <c r="H7" s="28">
        <f>Home_Phone/12</f>
        <v>0</v>
      </c>
      <c r="I7" s="29">
        <f t="shared" si="2"/>
        <v>0</v>
      </c>
    </row>
    <row r="8" spans="1:9" ht="15.75" customHeight="1" x14ac:dyDescent="0.2">
      <c r="A8" s="31" t="s">
        <v>34</v>
      </c>
      <c r="B8" s="28"/>
      <c r="C8" s="28"/>
      <c r="D8" s="28"/>
      <c r="E8" s="28"/>
      <c r="F8" s="36"/>
      <c r="G8" s="34">
        <f t="shared" si="0"/>
        <v>0</v>
      </c>
      <c r="H8" s="28">
        <f>Cell_Phone/12</f>
        <v>0</v>
      </c>
      <c r="I8" s="29">
        <f t="shared" si="2"/>
        <v>0</v>
      </c>
    </row>
    <row r="9" spans="1:9" ht="15.75" customHeight="1" x14ac:dyDescent="0.2">
      <c r="A9" s="30" t="s">
        <v>6</v>
      </c>
      <c r="B9" s="28"/>
      <c r="C9" s="28"/>
      <c r="D9" s="28"/>
      <c r="E9" s="28"/>
      <c r="F9" s="36"/>
      <c r="G9" s="34">
        <f t="shared" si="0"/>
        <v>0</v>
      </c>
      <c r="H9" s="28">
        <f>Groceries/12</f>
        <v>0</v>
      </c>
      <c r="I9" s="29">
        <f t="shared" si="2"/>
        <v>0</v>
      </c>
    </row>
    <row r="10" spans="1:9" ht="15.75" customHeight="1" x14ac:dyDescent="0.2">
      <c r="A10" s="30" t="s">
        <v>62</v>
      </c>
      <c r="B10" s="28"/>
      <c r="C10" s="28"/>
      <c r="D10" s="28"/>
      <c r="E10" s="28"/>
      <c r="F10" s="36"/>
      <c r="G10" s="34">
        <f t="shared" si="0"/>
        <v>0</v>
      </c>
      <c r="H10" s="28">
        <f>Bank_Fees_Postage/12</f>
        <v>0</v>
      </c>
      <c r="I10" s="29">
        <f>G10-H10</f>
        <v>0</v>
      </c>
    </row>
    <row r="11" spans="1:9" ht="15.75" customHeight="1" x14ac:dyDescent="0.2">
      <c r="A11" s="31" t="s">
        <v>5</v>
      </c>
      <c r="B11" s="28"/>
      <c r="C11" s="28"/>
      <c r="D11" s="28"/>
      <c r="E11" s="28"/>
      <c r="F11" s="36"/>
      <c r="G11" s="34">
        <f t="shared" si="0"/>
        <v>0</v>
      </c>
      <c r="H11" s="28">
        <f>Child_Care/12</f>
        <v>0</v>
      </c>
      <c r="I11" s="29">
        <f t="shared" si="2"/>
        <v>0</v>
      </c>
    </row>
    <row r="12" spans="1:9" ht="15.75" customHeight="1" x14ac:dyDescent="0.2">
      <c r="A12" s="26" t="s">
        <v>75</v>
      </c>
      <c r="B12" s="28"/>
      <c r="C12" s="28"/>
      <c r="D12" s="28"/>
      <c r="E12" s="28"/>
      <c r="F12" s="36"/>
      <c r="G12" s="34">
        <f t="shared" si="0"/>
        <v>0</v>
      </c>
      <c r="H12" s="28">
        <f>Dining_out/12</f>
        <v>0</v>
      </c>
      <c r="I12" s="29">
        <f t="shared" si="2"/>
        <v>0</v>
      </c>
    </row>
    <row r="13" spans="1:9" ht="15.75" customHeight="1" x14ac:dyDescent="0.2">
      <c r="A13" s="30" t="s">
        <v>33</v>
      </c>
      <c r="B13" s="28"/>
      <c r="C13" s="28"/>
      <c r="D13" s="28"/>
      <c r="E13" s="28"/>
      <c r="F13" s="36"/>
      <c r="G13" s="34">
        <f t="shared" si="0"/>
        <v>0</v>
      </c>
      <c r="H13" s="28">
        <f>Gas_Fuel/12</f>
        <v>0</v>
      </c>
      <c r="I13" s="29">
        <f t="shared" si="2"/>
        <v>0</v>
      </c>
    </row>
    <row r="14" spans="1:9" ht="15.75" customHeight="1" x14ac:dyDescent="0.2">
      <c r="A14" s="31" t="s">
        <v>77</v>
      </c>
      <c r="B14" s="28"/>
      <c r="C14" s="28"/>
      <c r="D14" s="28"/>
      <c r="E14" s="28"/>
      <c r="F14" s="36"/>
      <c r="G14" s="34">
        <f t="shared" si="0"/>
        <v>0</v>
      </c>
      <c r="H14" s="28">
        <f>Auto_Insurance/12</f>
        <v>0</v>
      </c>
      <c r="I14" s="29">
        <f t="shared" si="2"/>
        <v>0</v>
      </c>
    </row>
    <row r="15" spans="1:9" ht="15.75" customHeight="1" x14ac:dyDescent="0.2">
      <c r="A15" s="30" t="s">
        <v>47</v>
      </c>
      <c r="B15" s="28"/>
      <c r="C15" s="28"/>
      <c r="D15" s="28"/>
      <c r="E15" s="28"/>
      <c r="F15" s="36"/>
      <c r="G15" s="34">
        <f t="shared" si="0"/>
        <v>0</v>
      </c>
      <c r="H15" s="28">
        <f>Service_Repairs/12</f>
        <v>0</v>
      </c>
      <c r="I15" s="29">
        <f t="shared" si="2"/>
        <v>0</v>
      </c>
    </row>
    <row r="16" spans="1:9" ht="15.75" customHeight="1" x14ac:dyDescent="0.2">
      <c r="A16" s="30" t="s">
        <v>31</v>
      </c>
      <c r="B16" s="28"/>
      <c r="C16" s="28"/>
      <c r="D16" s="28"/>
      <c r="E16" s="28"/>
      <c r="F16" s="36"/>
      <c r="G16" s="34">
        <f t="shared" si="0"/>
        <v>0</v>
      </c>
      <c r="H16" s="28">
        <f>Parking/12</f>
        <v>0</v>
      </c>
      <c r="I16" s="29">
        <f t="shared" si="2"/>
        <v>0</v>
      </c>
    </row>
    <row r="17" spans="1:9" ht="15.75" customHeight="1" x14ac:dyDescent="0.2">
      <c r="A17" s="31" t="s">
        <v>32</v>
      </c>
      <c r="B17" s="28"/>
      <c r="C17" s="28"/>
      <c r="D17" s="28"/>
      <c r="E17" s="28"/>
      <c r="F17" s="36"/>
      <c r="G17" s="34">
        <f t="shared" si="0"/>
        <v>0</v>
      </c>
      <c r="H17" s="28">
        <f>Public_Trans/12</f>
        <v>0</v>
      </c>
      <c r="I17" s="29">
        <f t="shared" si="2"/>
        <v>0</v>
      </c>
    </row>
    <row r="18" spans="1:9" ht="15.75" customHeight="1" x14ac:dyDescent="0.2">
      <c r="A18" s="30" t="s">
        <v>61</v>
      </c>
      <c r="B18" s="28"/>
      <c r="C18" s="28"/>
      <c r="D18" s="28"/>
      <c r="E18" s="28"/>
      <c r="F18" s="36"/>
      <c r="G18" s="34">
        <f t="shared" si="0"/>
        <v>0</v>
      </c>
      <c r="H18" s="28">
        <f>Entertainment/12</f>
        <v>0</v>
      </c>
      <c r="I18" s="29">
        <f t="shared" si="2"/>
        <v>0</v>
      </c>
    </row>
    <row r="19" spans="1:9" ht="15.75" customHeight="1" x14ac:dyDescent="0.2">
      <c r="A19" s="30" t="s">
        <v>40</v>
      </c>
      <c r="B19" s="28"/>
      <c r="C19" s="28"/>
      <c r="D19" s="28"/>
      <c r="E19" s="28"/>
      <c r="F19" s="36"/>
      <c r="G19" s="34">
        <f t="shared" si="0"/>
        <v>0</v>
      </c>
      <c r="H19" s="28">
        <f>Health_club_dues/12</f>
        <v>0</v>
      </c>
      <c r="I19" s="29">
        <f t="shared" si="2"/>
        <v>0</v>
      </c>
    </row>
    <row r="20" spans="1:9" ht="15.75" customHeight="1" x14ac:dyDescent="0.2">
      <c r="A20" s="31" t="s">
        <v>78</v>
      </c>
      <c r="B20" s="28"/>
      <c r="C20" s="28"/>
      <c r="D20" s="28"/>
      <c r="E20" s="28"/>
      <c r="F20" s="36"/>
      <c r="G20" s="34">
        <f t="shared" si="0"/>
        <v>0</v>
      </c>
      <c r="H20" s="28">
        <f>Health_Insurance/12</f>
        <v>0</v>
      </c>
      <c r="I20" s="29">
        <f t="shared" si="2"/>
        <v>0</v>
      </c>
    </row>
    <row r="21" spans="1:9" ht="15.75" customHeight="1" x14ac:dyDescent="0.2">
      <c r="A21" s="30" t="s">
        <v>2</v>
      </c>
      <c r="B21" s="28"/>
      <c r="C21" s="28"/>
      <c r="D21" s="28"/>
      <c r="E21" s="28"/>
      <c r="F21" s="36"/>
      <c r="G21" s="34">
        <f t="shared" si="0"/>
        <v>0</v>
      </c>
      <c r="H21" s="28">
        <f>Prescriptions/12</f>
        <v>0</v>
      </c>
      <c r="I21" s="29">
        <f t="shared" si="2"/>
        <v>0</v>
      </c>
    </row>
    <row r="22" spans="1:9" ht="15.75" customHeight="1" x14ac:dyDescent="0.2">
      <c r="A22" s="31" t="s">
        <v>39</v>
      </c>
      <c r="B22" s="28"/>
      <c r="C22" s="28"/>
      <c r="D22" s="28"/>
      <c r="E22" s="28"/>
      <c r="F22" s="36"/>
      <c r="G22" s="34">
        <f t="shared" si="0"/>
        <v>0</v>
      </c>
      <c r="H22" s="28">
        <f>OC_Drugs/12</f>
        <v>0</v>
      </c>
      <c r="I22" s="29">
        <f t="shared" si="2"/>
        <v>0</v>
      </c>
    </row>
    <row r="23" spans="1:9" ht="15.75" customHeight="1" x14ac:dyDescent="0.2">
      <c r="A23" s="30" t="s">
        <v>42</v>
      </c>
      <c r="B23" s="28"/>
      <c r="C23" s="28"/>
      <c r="D23" s="28"/>
      <c r="E23" s="28"/>
      <c r="F23" s="36"/>
      <c r="G23" s="34">
        <f t="shared" si="0"/>
        <v>0</v>
      </c>
      <c r="H23" s="28">
        <f>Co_Pay/12</f>
        <v>0</v>
      </c>
      <c r="I23" s="29">
        <f t="shared" si="2"/>
        <v>0</v>
      </c>
    </row>
    <row r="24" spans="1:9" ht="15.75" customHeight="1" x14ac:dyDescent="0.2">
      <c r="A24" s="30" t="s">
        <v>49</v>
      </c>
      <c r="B24" s="28"/>
      <c r="C24" s="28"/>
      <c r="D24" s="28"/>
      <c r="E24" s="28"/>
      <c r="F24" s="36"/>
      <c r="G24" s="34">
        <f t="shared" si="0"/>
        <v>0</v>
      </c>
      <c r="H24" s="28">
        <f>Dry_cleaning/12</f>
        <v>0</v>
      </c>
      <c r="I24" s="29">
        <f t="shared" si="2"/>
        <v>0</v>
      </c>
    </row>
    <row r="25" spans="1:9" ht="15.75" customHeight="1" x14ac:dyDescent="0.2">
      <c r="A25" s="30" t="s">
        <v>0</v>
      </c>
      <c r="B25" s="28"/>
      <c r="C25" s="28"/>
      <c r="D25" s="28"/>
      <c r="E25" s="28"/>
      <c r="F25" s="36"/>
      <c r="G25" s="34">
        <f t="shared" si="0"/>
        <v>0</v>
      </c>
      <c r="H25" s="28">
        <f>Salon_barber/12</f>
        <v>0</v>
      </c>
      <c r="I25" s="29">
        <f t="shared" si="2"/>
        <v>0</v>
      </c>
    </row>
    <row r="26" spans="1:9" ht="15.75" customHeight="1" x14ac:dyDescent="0.2">
      <c r="A26" s="30" t="s">
        <v>63</v>
      </c>
      <c r="B26" s="28"/>
      <c r="C26" s="28"/>
      <c r="D26" s="28"/>
      <c r="E26" s="28"/>
      <c r="F26" s="36"/>
      <c r="G26" s="34">
        <f t="shared" si="0"/>
        <v>0</v>
      </c>
      <c r="H26" s="28">
        <f>Other/12</f>
        <v>0</v>
      </c>
      <c r="I26" s="29">
        <f t="shared" si="2"/>
        <v>0</v>
      </c>
    </row>
    <row r="27" spans="1:9" ht="15.75" customHeight="1" x14ac:dyDescent="0.2">
      <c r="A27" s="27"/>
      <c r="B27" s="28"/>
      <c r="C27" s="28"/>
      <c r="D27" s="28"/>
      <c r="E27" s="28"/>
      <c r="F27" s="36"/>
      <c r="G27" s="34"/>
      <c r="H27" s="28"/>
      <c r="I27" s="29">
        <f t="shared" si="2"/>
        <v>0</v>
      </c>
    </row>
    <row r="28" spans="1:9" ht="15.75" customHeight="1" x14ac:dyDescent="0.2">
      <c r="A28" s="27" t="s">
        <v>64</v>
      </c>
      <c r="B28" s="28">
        <f>SUM(B3:B27)</f>
        <v>0</v>
      </c>
      <c r="C28" s="28">
        <f>SUM(C3:C27)</f>
        <v>0</v>
      </c>
      <c r="D28" s="28">
        <f>SUM(D3:D27)</f>
        <v>0</v>
      </c>
      <c r="E28" s="28">
        <f>SUM(E3:E27)</f>
        <v>0</v>
      </c>
      <c r="F28" s="28">
        <f>SUM(F3:F27)</f>
        <v>0</v>
      </c>
      <c r="G28" s="34">
        <f>SUM(B28:F28)</f>
        <v>0</v>
      </c>
      <c r="H28" s="28">
        <f>SUM(H3:H27)</f>
        <v>500</v>
      </c>
      <c r="I28" s="29">
        <f t="shared" si="2"/>
        <v>-500</v>
      </c>
    </row>
  </sheetData>
  <mergeCells count="1">
    <mergeCell ref="A1:I1"/>
  </mergeCells>
  <pageMargins left="0.7" right="0.7" top="0.75" bottom="0.75" header="0.3" footer="0.3"/>
  <pageSetup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showGridLines="0" zoomScaleNormal="75" workbookViewId="0">
      <selection activeCell="A17" sqref="A17"/>
    </sheetView>
  </sheetViews>
  <sheetFormatPr defaultRowHeight="12.75" x14ac:dyDescent="0.2"/>
  <cols>
    <col min="1" max="1" width="42.7109375" bestFit="1" customWidth="1"/>
    <col min="2" max="2" width="13.5703125" customWidth="1"/>
    <col min="3" max="3" width="13.42578125" customWidth="1"/>
    <col min="4" max="6" width="13.5703125" customWidth="1"/>
    <col min="7" max="7" width="13.42578125" customWidth="1"/>
    <col min="8" max="13" width="13.5703125" customWidth="1"/>
    <col min="14" max="14" width="14.28515625" customWidth="1"/>
  </cols>
  <sheetData>
    <row r="1" spans="1:14" ht="35.25" customHeight="1" x14ac:dyDescent="0.25">
      <c r="A1" s="47" t="s">
        <v>79</v>
      </c>
      <c r="B1" s="38"/>
      <c r="C1" s="38"/>
      <c r="D1" s="38"/>
      <c r="E1" s="38"/>
      <c r="F1" s="38"/>
      <c r="G1" s="38"/>
      <c r="H1" s="38"/>
      <c r="I1" s="38"/>
      <c r="J1" s="38"/>
      <c r="K1" s="38"/>
      <c r="L1" s="38"/>
      <c r="M1" s="38"/>
      <c r="N1" s="38"/>
    </row>
    <row r="2" spans="1:14" ht="31.5" customHeight="1" x14ac:dyDescent="0.35">
      <c r="A2" s="41" t="s">
        <v>45</v>
      </c>
      <c r="B2" s="42"/>
      <c r="C2" s="42"/>
      <c r="D2" s="42"/>
      <c r="E2" s="42"/>
      <c r="F2" s="42"/>
      <c r="G2" s="42"/>
      <c r="H2" s="42"/>
      <c r="I2" s="42"/>
      <c r="J2" s="42"/>
      <c r="K2" s="42"/>
      <c r="L2" s="42"/>
      <c r="M2" s="42"/>
      <c r="N2" s="43"/>
    </row>
    <row r="3" spans="1:14" ht="14.25" x14ac:dyDescent="0.2">
      <c r="A3" s="17"/>
      <c r="B3" s="11"/>
      <c r="C3" s="11"/>
      <c r="D3" s="11"/>
      <c r="E3" s="11"/>
      <c r="F3" s="11"/>
      <c r="G3" s="11"/>
      <c r="H3" s="11"/>
      <c r="I3" s="11"/>
      <c r="J3" s="11"/>
      <c r="K3" s="11"/>
      <c r="L3" s="11"/>
      <c r="M3" s="11"/>
      <c r="N3" s="11"/>
    </row>
    <row r="4" spans="1:14" ht="13.5" x14ac:dyDescent="0.25">
      <c r="A4" s="16"/>
      <c r="B4" s="22" t="s">
        <v>22</v>
      </c>
      <c r="C4" s="23" t="s">
        <v>21</v>
      </c>
      <c r="D4" s="22" t="s">
        <v>20</v>
      </c>
      <c r="E4" s="23" t="s">
        <v>19</v>
      </c>
      <c r="F4" s="22" t="s">
        <v>18</v>
      </c>
      <c r="G4" s="23" t="s">
        <v>17</v>
      </c>
      <c r="H4" s="22" t="s">
        <v>16</v>
      </c>
      <c r="I4" s="23" t="s">
        <v>15</v>
      </c>
      <c r="J4" s="22" t="s">
        <v>14</v>
      </c>
      <c r="K4" s="23" t="s">
        <v>13</v>
      </c>
      <c r="L4" s="22" t="s">
        <v>12</v>
      </c>
      <c r="M4" s="23" t="s">
        <v>11</v>
      </c>
      <c r="N4" s="22" t="s">
        <v>24</v>
      </c>
    </row>
    <row r="5" spans="1:14" ht="19.5" x14ac:dyDescent="0.2">
      <c r="A5" s="44" t="s">
        <v>43</v>
      </c>
      <c r="B5" s="45"/>
      <c r="C5" s="45"/>
      <c r="D5" s="45"/>
      <c r="E5" s="45"/>
      <c r="F5" s="45"/>
      <c r="G5" s="45"/>
      <c r="H5" s="45"/>
      <c r="I5" s="45"/>
      <c r="J5" s="45"/>
      <c r="K5" s="45"/>
      <c r="L5" s="45"/>
      <c r="M5" s="45"/>
      <c r="N5" s="46"/>
    </row>
    <row r="6" spans="1:14" s="5" customFormat="1" x14ac:dyDescent="0.2">
      <c r="A6" s="9" t="s">
        <v>50</v>
      </c>
      <c r="B6" s="4">
        <v>0</v>
      </c>
      <c r="C6" s="4">
        <f t="shared" ref="C6:L6" si="0">B6</f>
        <v>0</v>
      </c>
      <c r="D6" s="4">
        <f t="shared" si="0"/>
        <v>0</v>
      </c>
      <c r="E6" s="4">
        <f t="shared" si="0"/>
        <v>0</v>
      </c>
      <c r="F6" s="4">
        <f t="shared" si="0"/>
        <v>0</v>
      </c>
      <c r="G6" s="4">
        <f t="shared" si="0"/>
        <v>0</v>
      </c>
      <c r="H6" s="4">
        <f t="shared" si="0"/>
        <v>0</v>
      </c>
      <c r="I6" s="4">
        <f t="shared" si="0"/>
        <v>0</v>
      </c>
      <c r="J6" s="4">
        <f t="shared" si="0"/>
        <v>0</v>
      </c>
      <c r="K6" s="4">
        <f t="shared" si="0"/>
        <v>0</v>
      </c>
      <c r="L6" s="4">
        <f t="shared" si="0"/>
        <v>0</v>
      </c>
      <c r="M6" s="4">
        <v>0</v>
      </c>
      <c r="N6" s="19">
        <f>SUM(B6:M6)</f>
        <v>0</v>
      </c>
    </row>
    <row r="7" spans="1:14" s="5" customFormat="1" x14ac:dyDescent="0.2">
      <c r="A7" s="10" t="s">
        <v>23</v>
      </c>
      <c r="B7" s="6">
        <v>0</v>
      </c>
      <c r="C7" s="6">
        <v>0</v>
      </c>
      <c r="D7" s="6">
        <v>0</v>
      </c>
      <c r="E7" s="6">
        <v>0</v>
      </c>
      <c r="F7" s="6">
        <v>0</v>
      </c>
      <c r="G7" s="6">
        <v>0</v>
      </c>
      <c r="H7" s="6">
        <v>0</v>
      </c>
      <c r="I7" s="6">
        <v>0</v>
      </c>
      <c r="J7" s="6">
        <v>0</v>
      </c>
      <c r="K7" s="6">
        <v>0</v>
      </c>
      <c r="L7" s="6">
        <v>0</v>
      </c>
      <c r="M7" s="6">
        <v>0</v>
      </c>
      <c r="N7" s="19">
        <f>SUM(B7:M7)</f>
        <v>0</v>
      </c>
    </row>
    <row r="8" spans="1:14" s="5" customFormat="1" x14ac:dyDescent="0.2">
      <c r="A8" s="9" t="s">
        <v>10</v>
      </c>
      <c r="B8" s="4">
        <v>0</v>
      </c>
      <c r="C8" s="4">
        <v>0</v>
      </c>
      <c r="D8" s="4">
        <v>0</v>
      </c>
      <c r="E8" s="4">
        <v>0</v>
      </c>
      <c r="F8" s="4">
        <v>0</v>
      </c>
      <c r="G8" s="4">
        <v>0</v>
      </c>
      <c r="H8" s="4">
        <v>0</v>
      </c>
      <c r="I8" s="4">
        <v>0</v>
      </c>
      <c r="J8" s="4">
        <v>0</v>
      </c>
      <c r="K8" s="4">
        <v>0</v>
      </c>
      <c r="L8" s="4">
        <v>0</v>
      </c>
      <c r="M8" s="4">
        <v>0</v>
      </c>
      <c r="N8" s="19">
        <f>SUM(B8:M8)</f>
        <v>0</v>
      </c>
    </row>
    <row r="9" spans="1:14" s="5" customFormat="1" x14ac:dyDescent="0.2">
      <c r="A9" s="18" t="s">
        <v>41</v>
      </c>
      <c r="B9" s="19">
        <f>SUM(B6:B8)</f>
        <v>0</v>
      </c>
      <c r="C9" s="19">
        <f t="shared" ref="C9:N9" si="1">SUM(C6:C8)</f>
        <v>0</v>
      </c>
      <c r="D9" s="19">
        <f t="shared" si="1"/>
        <v>0</v>
      </c>
      <c r="E9" s="19">
        <f t="shared" si="1"/>
        <v>0</v>
      </c>
      <c r="F9" s="19">
        <f t="shared" si="1"/>
        <v>0</v>
      </c>
      <c r="G9" s="19">
        <f t="shared" si="1"/>
        <v>0</v>
      </c>
      <c r="H9" s="19">
        <f t="shared" si="1"/>
        <v>0</v>
      </c>
      <c r="I9" s="19">
        <f t="shared" si="1"/>
        <v>0</v>
      </c>
      <c r="J9" s="19">
        <f t="shared" si="1"/>
        <v>0</v>
      </c>
      <c r="K9" s="19">
        <f t="shared" si="1"/>
        <v>0</v>
      </c>
      <c r="L9" s="19">
        <f t="shared" si="1"/>
        <v>0</v>
      </c>
      <c r="M9" s="19">
        <f t="shared" si="1"/>
        <v>0</v>
      </c>
      <c r="N9" s="19">
        <f t="shared" si="1"/>
        <v>0</v>
      </c>
    </row>
    <row r="10" spans="1:14" ht="19.5" x14ac:dyDescent="0.2">
      <c r="A10" s="44" t="s">
        <v>44</v>
      </c>
      <c r="B10" s="51"/>
      <c r="C10" s="51"/>
      <c r="D10" s="51"/>
      <c r="E10" s="51"/>
      <c r="F10" s="51"/>
      <c r="G10" s="51"/>
      <c r="H10" s="51"/>
      <c r="I10" s="51"/>
      <c r="J10" s="51"/>
      <c r="K10" s="51"/>
      <c r="L10" s="51"/>
      <c r="M10" s="51"/>
      <c r="N10" s="52"/>
    </row>
    <row r="11" spans="1:14" ht="21.75" customHeight="1" x14ac:dyDescent="0.25">
      <c r="A11" s="48" t="s">
        <v>9</v>
      </c>
      <c r="B11" s="49"/>
      <c r="C11" s="49"/>
      <c r="D11" s="49"/>
      <c r="E11" s="49"/>
      <c r="F11" s="49"/>
      <c r="G11" s="49"/>
      <c r="H11" s="49"/>
      <c r="I11" s="49"/>
      <c r="J11" s="49"/>
      <c r="K11" s="49"/>
      <c r="L11" s="49"/>
      <c r="M11" s="49"/>
      <c r="N11" s="50"/>
    </row>
    <row r="12" spans="1:14" s="5" customFormat="1" x14ac:dyDescent="0.2">
      <c r="A12" s="9" t="s">
        <v>80</v>
      </c>
      <c r="B12" s="4">
        <v>500</v>
      </c>
      <c r="C12" s="4">
        <v>500</v>
      </c>
      <c r="D12" s="4">
        <v>500</v>
      </c>
      <c r="E12" s="4">
        <v>500</v>
      </c>
      <c r="F12" s="4">
        <v>500</v>
      </c>
      <c r="G12" s="4">
        <v>500</v>
      </c>
      <c r="H12" s="4">
        <v>500</v>
      </c>
      <c r="I12" s="4">
        <v>500</v>
      </c>
      <c r="J12" s="4">
        <v>500</v>
      </c>
      <c r="K12" s="4">
        <v>500</v>
      </c>
      <c r="L12" s="4">
        <f t="shared" ref="L12" si="2">K12</f>
        <v>500</v>
      </c>
      <c r="M12" s="4">
        <v>500</v>
      </c>
      <c r="N12" s="20">
        <f t="shared" ref="N12:N18" si="3">SUM(B12:M12)</f>
        <v>6000</v>
      </c>
    </row>
    <row r="13" spans="1:14" s="5" customFormat="1" x14ac:dyDescent="0.2">
      <c r="A13" s="10" t="s">
        <v>76</v>
      </c>
      <c r="B13" s="6">
        <v>0</v>
      </c>
      <c r="C13" s="6">
        <v>0</v>
      </c>
      <c r="D13" s="6">
        <v>0</v>
      </c>
      <c r="E13" s="6">
        <v>0</v>
      </c>
      <c r="F13" s="6">
        <v>0</v>
      </c>
      <c r="G13" s="6">
        <v>0</v>
      </c>
      <c r="H13" s="6">
        <v>0</v>
      </c>
      <c r="I13" s="6">
        <v>0</v>
      </c>
      <c r="J13" s="6">
        <v>0</v>
      </c>
      <c r="K13" s="6">
        <v>0</v>
      </c>
      <c r="L13" s="6">
        <v>0</v>
      </c>
      <c r="M13" s="6">
        <v>0</v>
      </c>
      <c r="N13" s="20">
        <f t="shared" ref="N13" si="4">SUM(B13:M13)</f>
        <v>0</v>
      </c>
    </row>
    <row r="14" spans="1:14" s="5" customFormat="1" x14ac:dyDescent="0.2">
      <c r="A14" s="10" t="s">
        <v>8</v>
      </c>
      <c r="B14" s="6">
        <v>0</v>
      </c>
      <c r="C14" s="6">
        <v>0</v>
      </c>
      <c r="D14" s="6">
        <v>0</v>
      </c>
      <c r="E14" s="6">
        <v>0</v>
      </c>
      <c r="F14" s="6">
        <v>0</v>
      </c>
      <c r="G14" s="6">
        <v>0</v>
      </c>
      <c r="H14" s="6">
        <v>0</v>
      </c>
      <c r="I14" s="6">
        <v>0</v>
      </c>
      <c r="J14" s="6">
        <v>0</v>
      </c>
      <c r="K14" s="6">
        <v>0</v>
      </c>
      <c r="L14" s="6">
        <v>0</v>
      </c>
      <c r="M14" s="6">
        <v>0</v>
      </c>
      <c r="N14" s="20">
        <f t="shared" si="3"/>
        <v>0</v>
      </c>
    </row>
    <row r="15" spans="1:14" s="5" customFormat="1" x14ac:dyDescent="0.2">
      <c r="A15" s="10" t="s">
        <v>48</v>
      </c>
      <c r="B15" s="6">
        <v>0</v>
      </c>
      <c r="C15" s="6">
        <v>0</v>
      </c>
      <c r="D15" s="6">
        <v>0</v>
      </c>
      <c r="E15" s="6">
        <v>0</v>
      </c>
      <c r="F15" s="6">
        <v>0</v>
      </c>
      <c r="G15" s="6">
        <v>0</v>
      </c>
      <c r="H15" s="6">
        <v>0</v>
      </c>
      <c r="I15" s="6">
        <v>0</v>
      </c>
      <c r="J15" s="6">
        <v>0</v>
      </c>
      <c r="K15" s="6">
        <v>0</v>
      </c>
      <c r="L15" s="6">
        <v>0</v>
      </c>
      <c r="M15" s="6">
        <v>0</v>
      </c>
      <c r="N15" s="20">
        <f t="shared" ref="N15" si="5">SUM(B15:M15)</f>
        <v>0</v>
      </c>
    </row>
    <row r="16" spans="1:14" s="5" customFormat="1" x14ac:dyDescent="0.2">
      <c r="A16" s="9" t="s">
        <v>35</v>
      </c>
      <c r="B16" s="4">
        <v>0</v>
      </c>
      <c r="C16" s="4">
        <v>0</v>
      </c>
      <c r="D16" s="4">
        <v>0</v>
      </c>
      <c r="E16" s="4">
        <v>0</v>
      </c>
      <c r="F16" s="4">
        <v>0</v>
      </c>
      <c r="G16" s="4">
        <v>0</v>
      </c>
      <c r="H16" s="4">
        <v>0</v>
      </c>
      <c r="I16" s="4">
        <v>0</v>
      </c>
      <c r="J16" s="4">
        <v>0</v>
      </c>
      <c r="K16" s="4">
        <v>0</v>
      </c>
      <c r="L16" s="4">
        <v>0</v>
      </c>
      <c r="M16" s="4">
        <v>0</v>
      </c>
      <c r="N16" s="19">
        <f t="shared" si="3"/>
        <v>0</v>
      </c>
    </row>
    <row r="17" spans="1:14" s="5" customFormat="1" x14ac:dyDescent="0.2">
      <c r="A17" s="10" t="s">
        <v>34</v>
      </c>
      <c r="B17" s="6">
        <v>0</v>
      </c>
      <c r="C17" s="6">
        <v>0</v>
      </c>
      <c r="D17" s="6">
        <v>0</v>
      </c>
      <c r="E17" s="6">
        <v>0</v>
      </c>
      <c r="F17" s="6">
        <v>0</v>
      </c>
      <c r="G17" s="6">
        <v>0</v>
      </c>
      <c r="H17" s="6">
        <v>0</v>
      </c>
      <c r="I17" s="6">
        <v>0</v>
      </c>
      <c r="J17" s="6">
        <v>0</v>
      </c>
      <c r="K17" s="6">
        <v>0</v>
      </c>
      <c r="L17" s="6">
        <v>0</v>
      </c>
      <c r="M17" s="6">
        <v>0</v>
      </c>
      <c r="N17" s="19">
        <f t="shared" si="3"/>
        <v>0</v>
      </c>
    </row>
    <row r="18" spans="1:14" s="5" customFormat="1" x14ac:dyDescent="0.2">
      <c r="A18" s="19" t="s">
        <v>37</v>
      </c>
      <c r="B18" s="19">
        <f t="shared" ref="B18:M18" si="6">SUM(B12:B17)</f>
        <v>500</v>
      </c>
      <c r="C18" s="19">
        <f t="shared" si="6"/>
        <v>500</v>
      </c>
      <c r="D18" s="19">
        <f t="shared" si="6"/>
        <v>500</v>
      </c>
      <c r="E18" s="19">
        <f t="shared" si="6"/>
        <v>500</v>
      </c>
      <c r="F18" s="19">
        <f t="shared" si="6"/>
        <v>500</v>
      </c>
      <c r="G18" s="19">
        <f t="shared" si="6"/>
        <v>500</v>
      </c>
      <c r="H18" s="19">
        <f t="shared" si="6"/>
        <v>500</v>
      </c>
      <c r="I18" s="19">
        <f t="shared" si="6"/>
        <v>500</v>
      </c>
      <c r="J18" s="19">
        <f t="shared" si="6"/>
        <v>500</v>
      </c>
      <c r="K18" s="19">
        <f t="shared" si="6"/>
        <v>500</v>
      </c>
      <c r="L18" s="19">
        <f t="shared" si="6"/>
        <v>500</v>
      </c>
      <c r="M18" s="19">
        <f t="shared" si="6"/>
        <v>500</v>
      </c>
      <c r="N18" s="19">
        <f t="shared" si="3"/>
        <v>6000</v>
      </c>
    </row>
    <row r="19" spans="1:14" x14ac:dyDescent="0.2">
      <c r="A19" s="13"/>
      <c r="B19" s="14"/>
      <c r="C19" s="14"/>
      <c r="D19" s="14"/>
      <c r="E19" s="14"/>
      <c r="F19" s="14"/>
      <c r="G19" s="14"/>
      <c r="H19" s="14"/>
      <c r="I19" s="14"/>
      <c r="J19" s="14"/>
      <c r="K19" s="14"/>
      <c r="L19" s="14"/>
      <c r="M19" s="14"/>
      <c r="N19" s="15"/>
    </row>
    <row r="20" spans="1:14" ht="21.75" customHeight="1" x14ac:dyDescent="0.25">
      <c r="A20" s="48" t="s">
        <v>7</v>
      </c>
      <c r="B20" s="49"/>
      <c r="C20" s="49"/>
      <c r="D20" s="49"/>
      <c r="E20" s="49"/>
      <c r="F20" s="49"/>
      <c r="G20" s="49"/>
      <c r="H20" s="49"/>
      <c r="I20" s="49"/>
      <c r="J20" s="49"/>
      <c r="K20" s="49"/>
      <c r="L20" s="49"/>
      <c r="M20" s="49"/>
      <c r="N20" s="50"/>
    </row>
    <row r="21" spans="1:14" s="5" customFormat="1" x14ac:dyDescent="0.2">
      <c r="A21" s="9" t="s">
        <v>6</v>
      </c>
      <c r="B21" s="4">
        <v>0</v>
      </c>
      <c r="C21" s="4">
        <v>0</v>
      </c>
      <c r="D21" s="4">
        <v>0</v>
      </c>
      <c r="E21" s="4">
        <v>0</v>
      </c>
      <c r="F21" s="4">
        <v>0</v>
      </c>
      <c r="G21" s="4">
        <v>0</v>
      </c>
      <c r="H21" s="4">
        <v>0</v>
      </c>
      <c r="I21" s="4">
        <v>0</v>
      </c>
      <c r="J21" s="4">
        <v>0</v>
      </c>
      <c r="K21" s="4">
        <v>0</v>
      </c>
      <c r="L21" s="7">
        <v>0</v>
      </c>
      <c r="M21" s="4">
        <v>0</v>
      </c>
      <c r="N21" s="19">
        <f t="shared" ref="N21:N25" si="7">SUM(B21:M21)</f>
        <v>0</v>
      </c>
    </row>
    <row r="22" spans="1:14" s="5" customFormat="1" x14ac:dyDescent="0.2">
      <c r="A22" s="9" t="s">
        <v>62</v>
      </c>
      <c r="B22" s="4">
        <v>0</v>
      </c>
      <c r="C22" s="4">
        <v>0</v>
      </c>
      <c r="D22" s="4">
        <v>0</v>
      </c>
      <c r="E22" s="4">
        <v>0</v>
      </c>
      <c r="F22" s="4">
        <v>0</v>
      </c>
      <c r="G22" s="4">
        <v>0</v>
      </c>
      <c r="H22" s="4">
        <v>0</v>
      </c>
      <c r="I22" s="4">
        <v>0</v>
      </c>
      <c r="J22" s="4">
        <v>0</v>
      </c>
      <c r="K22" s="4">
        <v>0</v>
      </c>
      <c r="L22" s="4">
        <v>0</v>
      </c>
      <c r="M22" s="4">
        <v>0</v>
      </c>
      <c r="N22" s="19">
        <f>SUM(B22:M22)</f>
        <v>0</v>
      </c>
    </row>
    <row r="23" spans="1:14" s="5" customFormat="1" x14ac:dyDescent="0.2">
      <c r="A23" s="10" t="s">
        <v>5</v>
      </c>
      <c r="B23" s="6">
        <v>0</v>
      </c>
      <c r="C23" s="6">
        <v>0</v>
      </c>
      <c r="D23" s="6">
        <v>0</v>
      </c>
      <c r="E23" s="6">
        <v>0</v>
      </c>
      <c r="F23" s="6">
        <v>0</v>
      </c>
      <c r="G23" s="6">
        <v>0</v>
      </c>
      <c r="H23" s="6">
        <v>0</v>
      </c>
      <c r="I23" s="6">
        <v>0</v>
      </c>
      <c r="J23" s="6">
        <v>0</v>
      </c>
      <c r="K23" s="6">
        <v>0</v>
      </c>
      <c r="L23" s="8">
        <v>0</v>
      </c>
      <c r="M23" s="6">
        <v>0</v>
      </c>
      <c r="N23" s="19">
        <f t="shared" si="7"/>
        <v>0</v>
      </c>
    </row>
    <row r="24" spans="1:14" s="5" customFormat="1" x14ac:dyDescent="0.2">
      <c r="A24" s="10" t="s">
        <v>75</v>
      </c>
      <c r="B24" s="6">
        <v>0</v>
      </c>
      <c r="C24" s="6">
        <v>0</v>
      </c>
      <c r="D24" s="6">
        <v>0</v>
      </c>
      <c r="E24" s="6">
        <v>0</v>
      </c>
      <c r="F24" s="6">
        <v>0</v>
      </c>
      <c r="G24" s="6">
        <v>0</v>
      </c>
      <c r="H24" s="6">
        <v>0</v>
      </c>
      <c r="I24" s="6">
        <v>0</v>
      </c>
      <c r="J24" s="6">
        <v>0</v>
      </c>
      <c r="K24" s="6">
        <v>0</v>
      </c>
      <c r="L24" s="8">
        <v>0</v>
      </c>
      <c r="M24" s="6">
        <v>0</v>
      </c>
      <c r="N24" s="19">
        <f t="shared" si="7"/>
        <v>0</v>
      </c>
    </row>
    <row r="25" spans="1:14" s="5" customFormat="1" x14ac:dyDescent="0.2">
      <c r="A25" s="19" t="s">
        <v>26</v>
      </c>
      <c r="B25" s="19">
        <f t="shared" ref="B25:M25" si="8">SUM(B21:B24)</f>
        <v>0</v>
      </c>
      <c r="C25" s="19">
        <f t="shared" si="8"/>
        <v>0</v>
      </c>
      <c r="D25" s="19">
        <f t="shared" si="8"/>
        <v>0</v>
      </c>
      <c r="E25" s="19">
        <f t="shared" si="8"/>
        <v>0</v>
      </c>
      <c r="F25" s="19">
        <f t="shared" si="8"/>
        <v>0</v>
      </c>
      <c r="G25" s="19">
        <f t="shared" si="8"/>
        <v>0</v>
      </c>
      <c r="H25" s="19">
        <f t="shared" si="8"/>
        <v>0</v>
      </c>
      <c r="I25" s="19">
        <f t="shared" si="8"/>
        <v>0</v>
      </c>
      <c r="J25" s="19">
        <f t="shared" si="8"/>
        <v>0</v>
      </c>
      <c r="K25" s="19">
        <f t="shared" si="8"/>
        <v>0</v>
      </c>
      <c r="L25" s="19">
        <f t="shared" si="8"/>
        <v>0</v>
      </c>
      <c r="M25" s="19">
        <f t="shared" si="8"/>
        <v>0</v>
      </c>
      <c r="N25" s="19">
        <f t="shared" si="7"/>
        <v>0</v>
      </c>
    </row>
    <row r="26" spans="1:14" x14ac:dyDescent="0.2">
      <c r="A26" s="13"/>
      <c r="B26" s="14"/>
      <c r="C26" s="14"/>
      <c r="D26" s="14"/>
      <c r="E26" s="14"/>
      <c r="F26" s="14"/>
      <c r="G26" s="14"/>
      <c r="H26" s="14"/>
      <c r="I26" s="14"/>
      <c r="J26" s="14"/>
      <c r="K26" s="14"/>
      <c r="L26" s="14"/>
      <c r="M26" s="14"/>
      <c r="N26" s="15"/>
    </row>
    <row r="27" spans="1:14" ht="21.75" customHeight="1" x14ac:dyDescent="0.25">
      <c r="A27" s="48" t="s">
        <v>30</v>
      </c>
      <c r="B27" s="49"/>
      <c r="C27" s="49"/>
      <c r="D27" s="49"/>
      <c r="E27" s="49"/>
      <c r="F27" s="49"/>
      <c r="G27" s="49"/>
      <c r="H27" s="49"/>
      <c r="I27" s="49"/>
      <c r="J27" s="49"/>
      <c r="K27" s="49"/>
      <c r="L27" s="49"/>
      <c r="M27" s="49"/>
      <c r="N27" s="50"/>
    </row>
    <row r="28" spans="1:14" s="5" customFormat="1" ht="13.5" customHeight="1" x14ac:dyDescent="0.2">
      <c r="A28" s="9" t="s">
        <v>33</v>
      </c>
      <c r="B28" s="4">
        <v>0</v>
      </c>
      <c r="C28" s="4">
        <v>0</v>
      </c>
      <c r="D28" s="4">
        <v>0</v>
      </c>
      <c r="E28" s="4">
        <v>0</v>
      </c>
      <c r="F28" s="4">
        <v>0</v>
      </c>
      <c r="G28" s="4">
        <v>0</v>
      </c>
      <c r="H28" s="4">
        <v>0</v>
      </c>
      <c r="I28" s="4">
        <v>0</v>
      </c>
      <c r="J28" s="4">
        <v>0</v>
      </c>
      <c r="K28" s="4">
        <v>0</v>
      </c>
      <c r="L28" s="4">
        <v>0</v>
      </c>
      <c r="M28" s="4">
        <v>0</v>
      </c>
      <c r="N28" s="19">
        <f t="shared" ref="N28:N33" si="9">SUM(B28:M28)</f>
        <v>0</v>
      </c>
    </row>
    <row r="29" spans="1:14" s="5" customFormat="1" x14ac:dyDescent="0.2">
      <c r="A29" s="10" t="s">
        <v>77</v>
      </c>
      <c r="B29" s="6">
        <v>0</v>
      </c>
      <c r="C29" s="6">
        <v>0</v>
      </c>
      <c r="D29" s="6">
        <v>0</v>
      </c>
      <c r="E29" s="6">
        <v>0</v>
      </c>
      <c r="F29" s="6">
        <v>0</v>
      </c>
      <c r="G29" s="6">
        <v>0</v>
      </c>
      <c r="H29" s="6">
        <v>0</v>
      </c>
      <c r="I29" s="6">
        <v>0</v>
      </c>
      <c r="J29" s="6">
        <v>0</v>
      </c>
      <c r="K29" s="6">
        <v>0</v>
      </c>
      <c r="L29" s="6">
        <v>0</v>
      </c>
      <c r="M29" s="6">
        <v>0</v>
      </c>
      <c r="N29" s="19">
        <f t="shared" si="9"/>
        <v>0</v>
      </c>
    </row>
    <row r="30" spans="1:14" s="5" customFormat="1" x14ac:dyDescent="0.2">
      <c r="A30" s="9" t="s">
        <v>47</v>
      </c>
      <c r="B30" s="4">
        <v>0</v>
      </c>
      <c r="C30" s="4">
        <v>0</v>
      </c>
      <c r="D30" s="4">
        <v>0</v>
      </c>
      <c r="E30" s="4">
        <v>0</v>
      </c>
      <c r="F30" s="4">
        <v>0</v>
      </c>
      <c r="G30" s="4">
        <v>0</v>
      </c>
      <c r="H30" s="4">
        <v>0</v>
      </c>
      <c r="I30" s="4">
        <v>0</v>
      </c>
      <c r="J30" s="4">
        <v>0</v>
      </c>
      <c r="K30" s="4">
        <v>0</v>
      </c>
      <c r="L30" s="4">
        <v>0</v>
      </c>
      <c r="M30" s="4">
        <v>0</v>
      </c>
      <c r="N30" s="19">
        <f t="shared" si="9"/>
        <v>0</v>
      </c>
    </row>
    <row r="31" spans="1:14" s="5" customFormat="1" x14ac:dyDescent="0.2">
      <c r="A31" s="9" t="s">
        <v>31</v>
      </c>
      <c r="B31" s="4">
        <v>0</v>
      </c>
      <c r="C31" s="4">
        <v>0</v>
      </c>
      <c r="D31" s="4">
        <v>0</v>
      </c>
      <c r="E31" s="4">
        <v>0</v>
      </c>
      <c r="F31" s="4">
        <v>0</v>
      </c>
      <c r="G31" s="4">
        <v>0</v>
      </c>
      <c r="H31" s="4">
        <v>0</v>
      </c>
      <c r="I31" s="4">
        <v>0</v>
      </c>
      <c r="J31" s="4">
        <v>0</v>
      </c>
      <c r="K31" s="4">
        <v>0</v>
      </c>
      <c r="L31" s="4">
        <v>0</v>
      </c>
      <c r="M31" s="4">
        <v>0</v>
      </c>
      <c r="N31" s="19">
        <f t="shared" si="9"/>
        <v>0</v>
      </c>
    </row>
    <row r="32" spans="1:14" s="5" customFormat="1" x14ac:dyDescent="0.2">
      <c r="A32" s="10" t="s">
        <v>32</v>
      </c>
      <c r="B32" s="6">
        <v>0</v>
      </c>
      <c r="C32" s="6">
        <v>0</v>
      </c>
      <c r="D32" s="6">
        <v>0</v>
      </c>
      <c r="E32" s="6">
        <v>0</v>
      </c>
      <c r="F32" s="6">
        <v>0</v>
      </c>
      <c r="G32" s="6">
        <v>0</v>
      </c>
      <c r="H32" s="6">
        <v>0</v>
      </c>
      <c r="I32" s="6">
        <v>0</v>
      </c>
      <c r="J32" s="6">
        <v>0</v>
      </c>
      <c r="K32" s="6">
        <v>0</v>
      </c>
      <c r="L32" s="6">
        <v>0</v>
      </c>
      <c r="M32" s="6">
        <v>0</v>
      </c>
      <c r="N32" s="19">
        <f t="shared" si="9"/>
        <v>0</v>
      </c>
    </row>
    <row r="33" spans="1:14" s="5" customFormat="1" x14ac:dyDescent="0.2">
      <c r="A33" s="19" t="s">
        <v>38</v>
      </c>
      <c r="B33" s="19">
        <f t="shared" ref="B33:M33" si="10">SUM(B28:B32)</f>
        <v>0</v>
      </c>
      <c r="C33" s="19">
        <f t="shared" si="10"/>
        <v>0</v>
      </c>
      <c r="D33" s="19">
        <f t="shared" si="10"/>
        <v>0</v>
      </c>
      <c r="E33" s="19">
        <f t="shared" si="10"/>
        <v>0</v>
      </c>
      <c r="F33" s="19">
        <f t="shared" si="10"/>
        <v>0</v>
      </c>
      <c r="G33" s="19">
        <f t="shared" si="10"/>
        <v>0</v>
      </c>
      <c r="H33" s="19">
        <f t="shared" si="10"/>
        <v>0</v>
      </c>
      <c r="I33" s="19">
        <f t="shared" si="10"/>
        <v>0</v>
      </c>
      <c r="J33" s="19">
        <f t="shared" si="10"/>
        <v>0</v>
      </c>
      <c r="K33" s="19">
        <f t="shared" si="10"/>
        <v>0</v>
      </c>
      <c r="L33" s="19">
        <f t="shared" si="10"/>
        <v>0</v>
      </c>
      <c r="M33" s="19">
        <f t="shared" si="10"/>
        <v>0</v>
      </c>
      <c r="N33" s="19">
        <f t="shared" si="9"/>
        <v>0</v>
      </c>
    </row>
    <row r="34" spans="1:14" x14ac:dyDescent="0.2">
      <c r="A34" s="13"/>
      <c r="B34" s="14"/>
      <c r="C34" s="14"/>
      <c r="D34" s="14"/>
      <c r="E34" s="14"/>
      <c r="F34" s="14"/>
      <c r="G34" s="14"/>
      <c r="H34" s="14"/>
      <c r="I34" s="14"/>
      <c r="J34" s="14"/>
      <c r="K34" s="14"/>
      <c r="L34" s="14"/>
      <c r="M34" s="14"/>
      <c r="N34" s="15"/>
    </row>
    <row r="35" spans="1:14" ht="21.75" customHeight="1" x14ac:dyDescent="0.25">
      <c r="A35" s="48" t="s">
        <v>4</v>
      </c>
      <c r="B35" s="49"/>
      <c r="C35" s="49"/>
      <c r="D35" s="49"/>
      <c r="E35" s="49"/>
      <c r="F35" s="49"/>
      <c r="G35" s="49"/>
      <c r="H35" s="49"/>
      <c r="I35" s="49"/>
      <c r="J35" s="49"/>
      <c r="K35" s="49"/>
      <c r="L35" s="49"/>
      <c r="M35" s="49"/>
      <c r="N35" s="50"/>
    </row>
    <row r="36" spans="1:14" s="5" customFormat="1" x14ac:dyDescent="0.2">
      <c r="A36" s="9" t="s">
        <v>61</v>
      </c>
      <c r="B36" s="4">
        <v>0</v>
      </c>
      <c r="C36" s="4">
        <v>0</v>
      </c>
      <c r="D36" s="4">
        <v>0</v>
      </c>
      <c r="E36" s="4">
        <v>0</v>
      </c>
      <c r="F36" s="4">
        <v>0</v>
      </c>
      <c r="G36" s="4">
        <v>0</v>
      </c>
      <c r="H36" s="4">
        <v>0</v>
      </c>
      <c r="I36" s="4">
        <v>0</v>
      </c>
      <c r="J36" s="4">
        <v>0</v>
      </c>
      <c r="K36" s="4">
        <v>0</v>
      </c>
      <c r="L36" s="7">
        <v>0</v>
      </c>
      <c r="M36" s="7">
        <v>0</v>
      </c>
      <c r="N36" s="19">
        <f>SUM(B36:M36)</f>
        <v>0</v>
      </c>
    </row>
    <row r="37" spans="1:14" s="5" customFormat="1" x14ac:dyDescent="0.2">
      <c r="A37" s="10"/>
      <c r="B37" s="6">
        <v>0</v>
      </c>
      <c r="C37" s="6">
        <v>0</v>
      </c>
      <c r="D37" s="6">
        <v>0</v>
      </c>
      <c r="E37" s="6">
        <v>0</v>
      </c>
      <c r="F37" s="6">
        <v>0</v>
      </c>
      <c r="G37" s="6">
        <v>0</v>
      </c>
      <c r="H37" s="6">
        <v>0</v>
      </c>
      <c r="I37" s="6">
        <v>0</v>
      </c>
      <c r="J37" s="6">
        <v>0</v>
      </c>
      <c r="K37" s="6">
        <v>0</v>
      </c>
      <c r="L37" s="8">
        <v>0</v>
      </c>
      <c r="M37" s="8">
        <v>0</v>
      </c>
      <c r="N37" s="19">
        <f>SUM(B37:M37)</f>
        <v>0</v>
      </c>
    </row>
    <row r="38" spans="1:14" s="5" customFormat="1" x14ac:dyDescent="0.2">
      <c r="A38" s="19" t="s">
        <v>27</v>
      </c>
      <c r="B38" s="19">
        <f t="shared" ref="B38:M38" si="11">SUM(B36:B37)</f>
        <v>0</v>
      </c>
      <c r="C38" s="19">
        <f t="shared" si="11"/>
        <v>0</v>
      </c>
      <c r="D38" s="19">
        <f t="shared" si="11"/>
        <v>0</v>
      </c>
      <c r="E38" s="19">
        <f t="shared" si="11"/>
        <v>0</v>
      </c>
      <c r="F38" s="19">
        <f t="shared" si="11"/>
        <v>0</v>
      </c>
      <c r="G38" s="19">
        <f t="shared" si="11"/>
        <v>0</v>
      </c>
      <c r="H38" s="19">
        <f t="shared" si="11"/>
        <v>0</v>
      </c>
      <c r="I38" s="19">
        <f t="shared" si="11"/>
        <v>0</v>
      </c>
      <c r="J38" s="19">
        <f t="shared" si="11"/>
        <v>0</v>
      </c>
      <c r="K38" s="19">
        <f t="shared" si="11"/>
        <v>0</v>
      </c>
      <c r="L38" s="19">
        <f t="shared" si="11"/>
        <v>0</v>
      </c>
      <c r="M38" s="19">
        <f t="shared" si="11"/>
        <v>0</v>
      </c>
      <c r="N38" s="19">
        <f>SUM(B38:M38)</f>
        <v>0</v>
      </c>
    </row>
    <row r="39" spans="1:14" x14ac:dyDescent="0.2">
      <c r="A39" s="13"/>
      <c r="B39" s="14"/>
      <c r="C39" s="14"/>
      <c r="D39" s="14"/>
      <c r="E39" s="14"/>
      <c r="F39" s="14"/>
      <c r="G39" s="14"/>
      <c r="H39" s="14"/>
      <c r="I39" s="14"/>
      <c r="J39" s="14"/>
      <c r="K39" s="14"/>
      <c r="L39" s="14"/>
      <c r="M39" s="14"/>
      <c r="N39" s="15"/>
    </row>
    <row r="40" spans="1:14" ht="21.75" customHeight="1" x14ac:dyDescent="0.25">
      <c r="A40" s="48" t="s">
        <v>3</v>
      </c>
      <c r="B40" s="49"/>
      <c r="C40" s="49"/>
      <c r="D40" s="49"/>
      <c r="E40" s="49"/>
      <c r="F40" s="49"/>
      <c r="G40" s="49"/>
      <c r="H40" s="49"/>
      <c r="I40" s="49"/>
      <c r="J40" s="49"/>
      <c r="K40" s="49"/>
      <c r="L40" s="49"/>
      <c r="M40" s="49"/>
      <c r="N40" s="50"/>
    </row>
    <row r="41" spans="1:14" s="5" customFormat="1" x14ac:dyDescent="0.2">
      <c r="A41" s="9" t="s">
        <v>40</v>
      </c>
      <c r="B41" s="7">
        <v>0</v>
      </c>
      <c r="C41" s="7">
        <v>0</v>
      </c>
      <c r="D41" s="7">
        <v>0</v>
      </c>
      <c r="E41" s="7">
        <v>0</v>
      </c>
      <c r="F41" s="7">
        <v>0</v>
      </c>
      <c r="G41" s="7">
        <v>0</v>
      </c>
      <c r="H41" s="7">
        <v>0</v>
      </c>
      <c r="I41" s="7">
        <v>0</v>
      </c>
      <c r="J41" s="7">
        <v>0</v>
      </c>
      <c r="K41" s="7">
        <v>0</v>
      </c>
      <c r="L41" s="7">
        <v>0</v>
      </c>
      <c r="M41" s="4">
        <v>0</v>
      </c>
      <c r="N41" s="19">
        <f t="shared" ref="N41:N47" si="12">SUM(B41:M41)</f>
        <v>0</v>
      </c>
    </row>
    <row r="42" spans="1:14" s="5" customFormat="1" x14ac:dyDescent="0.2">
      <c r="A42" s="10" t="s">
        <v>78</v>
      </c>
      <c r="B42" s="8">
        <v>0</v>
      </c>
      <c r="C42" s="8">
        <v>0</v>
      </c>
      <c r="D42" s="8">
        <v>0</v>
      </c>
      <c r="E42" s="8">
        <v>0</v>
      </c>
      <c r="F42" s="8">
        <v>0</v>
      </c>
      <c r="G42" s="8">
        <v>0</v>
      </c>
      <c r="H42" s="8">
        <v>0</v>
      </c>
      <c r="I42" s="8">
        <v>0</v>
      </c>
      <c r="J42" s="8">
        <v>0</v>
      </c>
      <c r="K42" s="8">
        <v>0</v>
      </c>
      <c r="L42" s="8">
        <v>0</v>
      </c>
      <c r="M42" s="6">
        <v>0</v>
      </c>
      <c r="N42" s="19">
        <f t="shared" si="12"/>
        <v>0</v>
      </c>
    </row>
    <row r="43" spans="1:14" s="5" customFormat="1" x14ac:dyDescent="0.2">
      <c r="A43" s="9" t="s">
        <v>2</v>
      </c>
      <c r="B43" s="7">
        <v>0</v>
      </c>
      <c r="C43" s="7">
        <v>0</v>
      </c>
      <c r="D43" s="7">
        <v>0</v>
      </c>
      <c r="E43" s="7">
        <v>0</v>
      </c>
      <c r="F43" s="7">
        <v>0</v>
      </c>
      <c r="G43" s="7">
        <v>0</v>
      </c>
      <c r="H43" s="7">
        <v>0</v>
      </c>
      <c r="I43" s="7">
        <v>0</v>
      </c>
      <c r="J43" s="7">
        <v>0</v>
      </c>
      <c r="K43" s="7">
        <v>0</v>
      </c>
      <c r="L43" s="7">
        <v>0</v>
      </c>
      <c r="M43" s="4">
        <v>0</v>
      </c>
      <c r="N43" s="19">
        <f t="shared" si="12"/>
        <v>0</v>
      </c>
    </row>
    <row r="44" spans="1:14" s="5" customFormat="1" x14ac:dyDescent="0.2">
      <c r="A44" s="10" t="s">
        <v>39</v>
      </c>
      <c r="B44" s="8">
        <v>0</v>
      </c>
      <c r="C44" s="8">
        <v>0</v>
      </c>
      <c r="D44" s="8">
        <v>0</v>
      </c>
      <c r="E44" s="8">
        <v>0</v>
      </c>
      <c r="F44" s="8">
        <v>0</v>
      </c>
      <c r="G44" s="8">
        <v>0</v>
      </c>
      <c r="H44" s="8">
        <v>0</v>
      </c>
      <c r="I44" s="8">
        <v>0</v>
      </c>
      <c r="J44" s="8">
        <v>0</v>
      </c>
      <c r="K44" s="8">
        <v>0</v>
      </c>
      <c r="L44" s="8">
        <v>0</v>
      </c>
      <c r="M44" s="8">
        <v>0</v>
      </c>
      <c r="N44" s="19">
        <f t="shared" si="12"/>
        <v>0</v>
      </c>
    </row>
    <row r="45" spans="1:14" s="5" customFormat="1" x14ac:dyDescent="0.2">
      <c r="A45" s="9" t="s">
        <v>42</v>
      </c>
      <c r="B45" s="7">
        <v>0</v>
      </c>
      <c r="C45" s="7">
        <v>0</v>
      </c>
      <c r="D45" s="7">
        <v>0</v>
      </c>
      <c r="E45" s="7">
        <v>0</v>
      </c>
      <c r="F45" s="7">
        <v>0</v>
      </c>
      <c r="G45" s="7">
        <v>0</v>
      </c>
      <c r="H45" s="7">
        <v>0</v>
      </c>
      <c r="I45" s="7">
        <v>0</v>
      </c>
      <c r="J45" s="7">
        <v>0</v>
      </c>
      <c r="K45" s="7">
        <v>0</v>
      </c>
      <c r="L45" s="7">
        <v>0</v>
      </c>
      <c r="M45" s="4">
        <v>0</v>
      </c>
      <c r="N45" s="19">
        <f t="shared" si="12"/>
        <v>0</v>
      </c>
    </row>
    <row r="46" spans="1:14" s="5" customFormat="1" x14ac:dyDescent="0.2">
      <c r="A46" s="10"/>
      <c r="B46" s="8"/>
      <c r="C46" s="8"/>
      <c r="D46" s="8"/>
      <c r="E46" s="8"/>
      <c r="F46" s="8"/>
      <c r="G46" s="8"/>
      <c r="H46" s="8"/>
      <c r="I46" s="8"/>
      <c r="J46" s="8"/>
      <c r="K46" s="8"/>
      <c r="L46" s="8"/>
      <c r="M46" s="6"/>
      <c r="N46" s="19"/>
    </row>
    <row r="47" spans="1:14" s="5" customFormat="1" x14ac:dyDescent="0.2">
      <c r="A47" s="19" t="s">
        <v>28</v>
      </c>
      <c r="B47" s="19">
        <f t="shared" ref="B47:M47" si="13">SUM(B41:B46)</f>
        <v>0</v>
      </c>
      <c r="C47" s="19">
        <f t="shared" si="13"/>
        <v>0</v>
      </c>
      <c r="D47" s="19">
        <f t="shared" si="13"/>
        <v>0</v>
      </c>
      <c r="E47" s="19">
        <f t="shared" si="13"/>
        <v>0</v>
      </c>
      <c r="F47" s="19">
        <f t="shared" si="13"/>
        <v>0</v>
      </c>
      <c r="G47" s="19">
        <f t="shared" si="13"/>
        <v>0</v>
      </c>
      <c r="H47" s="19">
        <f t="shared" si="13"/>
        <v>0</v>
      </c>
      <c r="I47" s="19">
        <f t="shared" si="13"/>
        <v>0</v>
      </c>
      <c r="J47" s="19">
        <f t="shared" si="13"/>
        <v>0</v>
      </c>
      <c r="K47" s="19">
        <f t="shared" si="13"/>
        <v>0</v>
      </c>
      <c r="L47" s="19">
        <f t="shared" si="13"/>
        <v>0</v>
      </c>
      <c r="M47" s="19">
        <f t="shared" si="13"/>
        <v>0</v>
      </c>
      <c r="N47" s="19">
        <f t="shared" si="12"/>
        <v>0</v>
      </c>
    </row>
    <row r="48" spans="1:14" x14ac:dyDescent="0.2">
      <c r="A48" s="13"/>
      <c r="B48" s="14"/>
      <c r="C48" s="14"/>
      <c r="D48" s="14"/>
      <c r="E48" s="14"/>
      <c r="F48" s="14"/>
      <c r="G48" s="14"/>
      <c r="H48" s="14"/>
      <c r="I48" s="14"/>
      <c r="J48" s="14"/>
      <c r="K48" s="14"/>
      <c r="L48" s="14"/>
      <c r="M48" s="14"/>
      <c r="N48" s="15"/>
    </row>
    <row r="49" spans="1:14" x14ac:dyDescent="0.2">
      <c r="A49" s="13"/>
      <c r="B49" s="14"/>
      <c r="C49" s="14"/>
      <c r="D49" s="14"/>
      <c r="E49" s="14"/>
      <c r="F49" s="14"/>
      <c r="G49" s="14"/>
      <c r="H49" s="14"/>
      <c r="I49" s="14"/>
      <c r="J49" s="14"/>
      <c r="K49" s="14"/>
      <c r="L49" s="14"/>
      <c r="M49" s="14"/>
      <c r="N49" s="15"/>
    </row>
    <row r="50" spans="1:14" ht="21.75" customHeight="1" x14ac:dyDescent="0.25">
      <c r="A50" s="48" t="s">
        <v>1</v>
      </c>
      <c r="B50" s="49"/>
      <c r="C50" s="49"/>
      <c r="D50" s="49"/>
      <c r="E50" s="49"/>
      <c r="F50" s="49"/>
      <c r="G50" s="49"/>
      <c r="H50" s="49"/>
      <c r="I50" s="49"/>
      <c r="J50" s="49"/>
      <c r="K50" s="49"/>
      <c r="L50" s="49"/>
      <c r="M50" s="49"/>
      <c r="N50" s="50"/>
    </row>
    <row r="51" spans="1:14" s="5" customFormat="1" x14ac:dyDescent="0.2">
      <c r="A51" s="9" t="s">
        <v>49</v>
      </c>
      <c r="B51" s="4">
        <v>0</v>
      </c>
      <c r="C51" s="4">
        <v>0</v>
      </c>
      <c r="D51" s="4">
        <v>0</v>
      </c>
      <c r="E51" s="4">
        <v>0</v>
      </c>
      <c r="F51" s="4">
        <v>0</v>
      </c>
      <c r="G51" s="4">
        <v>0</v>
      </c>
      <c r="H51" s="4">
        <v>0</v>
      </c>
      <c r="I51" s="4">
        <v>0</v>
      </c>
      <c r="J51" s="4">
        <v>0</v>
      </c>
      <c r="K51" s="4">
        <v>0</v>
      </c>
      <c r="L51" s="4">
        <v>0</v>
      </c>
      <c r="M51" s="4">
        <v>0</v>
      </c>
      <c r="N51" s="19">
        <f>SUM(B51:M51)</f>
        <v>0</v>
      </c>
    </row>
    <row r="52" spans="1:14" s="5" customFormat="1" x14ac:dyDescent="0.2">
      <c r="A52" s="9" t="s">
        <v>0</v>
      </c>
      <c r="B52" s="4">
        <v>0</v>
      </c>
      <c r="C52" s="4">
        <v>0</v>
      </c>
      <c r="D52" s="4">
        <v>0</v>
      </c>
      <c r="E52" s="4">
        <v>0</v>
      </c>
      <c r="F52" s="4">
        <v>0</v>
      </c>
      <c r="G52" s="4">
        <v>0</v>
      </c>
      <c r="H52" s="4">
        <v>0</v>
      </c>
      <c r="I52" s="4">
        <v>0</v>
      </c>
      <c r="J52" s="4">
        <v>0</v>
      </c>
      <c r="K52" s="4">
        <v>0</v>
      </c>
      <c r="L52" s="4">
        <v>0</v>
      </c>
      <c r="M52" s="4">
        <v>0</v>
      </c>
      <c r="N52" s="19">
        <f>SUM(B52:M52)</f>
        <v>0</v>
      </c>
    </row>
    <row r="53" spans="1:14" s="5" customFormat="1" x14ac:dyDescent="0.2">
      <c r="A53" s="9" t="s">
        <v>63</v>
      </c>
      <c r="B53" s="4">
        <v>0</v>
      </c>
      <c r="C53" s="4">
        <v>0</v>
      </c>
      <c r="D53" s="4">
        <v>0</v>
      </c>
      <c r="E53" s="4">
        <v>0</v>
      </c>
      <c r="F53" s="4">
        <v>0</v>
      </c>
      <c r="G53" s="4">
        <v>0</v>
      </c>
      <c r="H53" s="4">
        <v>0</v>
      </c>
      <c r="I53" s="4">
        <v>0</v>
      </c>
      <c r="J53" s="4">
        <v>0</v>
      </c>
      <c r="K53" s="4">
        <v>0</v>
      </c>
      <c r="L53" s="4">
        <v>0</v>
      </c>
      <c r="M53" s="4">
        <v>0</v>
      </c>
      <c r="N53" s="19">
        <f>SUM(B53:M53)</f>
        <v>0</v>
      </c>
    </row>
    <row r="54" spans="1:14" s="5" customFormat="1" x14ac:dyDescent="0.2">
      <c r="A54" s="19" t="s">
        <v>29</v>
      </c>
      <c r="B54" s="19">
        <f t="shared" ref="B54:N54" si="14">SUM(B51:B53)</f>
        <v>0</v>
      </c>
      <c r="C54" s="19">
        <f t="shared" si="14"/>
        <v>0</v>
      </c>
      <c r="D54" s="19">
        <f t="shared" si="14"/>
        <v>0</v>
      </c>
      <c r="E54" s="19">
        <f t="shared" si="14"/>
        <v>0</v>
      </c>
      <c r="F54" s="19">
        <f t="shared" si="14"/>
        <v>0</v>
      </c>
      <c r="G54" s="19">
        <f t="shared" si="14"/>
        <v>0</v>
      </c>
      <c r="H54" s="19">
        <f t="shared" si="14"/>
        <v>0</v>
      </c>
      <c r="I54" s="19">
        <f t="shared" si="14"/>
        <v>0</v>
      </c>
      <c r="J54" s="19">
        <f t="shared" si="14"/>
        <v>0</v>
      </c>
      <c r="K54" s="19">
        <f t="shared" si="14"/>
        <v>0</v>
      </c>
      <c r="L54" s="19">
        <f t="shared" si="14"/>
        <v>0</v>
      </c>
      <c r="M54" s="19">
        <f t="shared" si="14"/>
        <v>0</v>
      </c>
      <c r="N54" s="19">
        <f t="shared" si="14"/>
        <v>0</v>
      </c>
    </row>
    <row r="55" spans="1:14" x14ac:dyDescent="0.2">
      <c r="A55" s="13"/>
      <c r="B55" s="14"/>
      <c r="C55" s="14"/>
      <c r="D55" s="14"/>
      <c r="E55" s="14"/>
      <c r="F55" s="14"/>
      <c r="G55" s="14"/>
      <c r="H55" s="14"/>
      <c r="I55" s="14"/>
      <c r="J55" s="14"/>
      <c r="K55" s="14"/>
      <c r="L55" s="14"/>
      <c r="M55" s="14"/>
      <c r="N55" s="15"/>
    </row>
    <row r="56" spans="1:14" ht="15" x14ac:dyDescent="0.3">
      <c r="A56" s="3"/>
      <c r="B56" s="1"/>
      <c r="C56" s="1"/>
      <c r="D56" s="1"/>
      <c r="E56" s="1"/>
      <c r="F56" s="1"/>
      <c r="G56" s="1"/>
      <c r="H56" s="1"/>
      <c r="I56" s="1"/>
      <c r="J56" s="1"/>
      <c r="K56" s="1"/>
      <c r="L56" s="1"/>
      <c r="M56" s="1"/>
      <c r="N56" s="2"/>
    </row>
    <row r="57" spans="1:14" ht="29.25" customHeight="1" x14ac:dyDescent="0.2">
      <c r="A57" s="12" t="s">
        <v>46</v>
      </c>
      <c r="B57" s="21">
        <f t="shared" ref="B57:N57" si="15">SUM(B18+B25+B33+B38+B47+B54)</f>
        <v>500</v>
      </c>
      <c r="C57" s="21">
        <f t="shared" si="15"/>
        <v>500</v>
      </c>
      <c r="D57" s="21">
        <f t="shared" si="15"/>
        <v>500</v>
      </c>
      <c r="E57" s="21">
        <f t="shared" si="15"/>
        <v>500</v>
      </c>
      <c r="F57" s="21">
        <f t="shared" si="15"/>
        <v>500</v>
      </c>
      <c r="G57" s="21">
        <f t="shared" si="15"/>
        <v>500</v>
      </c>
      <c r="H57" s="21">
        <f t="shared" si="15"/>
        <v>500</v>
      </c>
      <c r="I57" s="21">
        <f t="shared" si="15"/>
        <v>500</v>
      </c>
      <c r="J57" s="21">
        <f t="shared" si="15"/>
        <v>500</v>
      </c>
      <c r="K57" s="21">
        <f t="shared" si="15"/>
        <v>500</v>
      </c>
      <c r="L57" s="21">
        <f t="shared" si="15"/>
        <v>500</v>
      </c>
      <c r="M57" s="21">
        <f t="shared" si="15"/>
        <v>500</v>
      </c>
      <c r="N57" s="21">
        <f t="shared" si="15"/>
        <v>6000</v>
      </c>
    </row>
    <row r="58" spans="1:14" ht="30" customHeight="1" x14ac:dyDescent="0.2">
      <c r="A58" s="12" t="s">
        <v>25</v>
      </c>
      <c r="B58" s="21">
        <f t="shared" ref="B58:N58" si="16">SUM(B9-B57)</f>
        <v>-500</v>
      </c>
      <c r="C58" s="21">
        <f t="shared" si="16"/>
        <v>-500</v>
      </c>
      <c r="D58" s="21">
        <f t="shared" si="16"/>
        <v>-500</v>
      </c>
      <c r="E58" s="21">
        <f t="shared" si="16"/>
        <v>-500</v>
      </c>
      <c r="F58" s="21">
        <f t="shared" si="16"/>
        <v>-500</v>
      </c>
      <c r="G58" s="21">
        <f t="shared" si="16"/>
        <v>-500</v>
      </c>
      <c r="H58" s="21">
        <f t="shared" si="16"/>
        <v>-500</v>
      </c>
      <c r="I58" s="21">
        <f t="shared" si="16"/>
        <v>-500</v>
      </c>
      <c r="J58" s="21">
        <f t="shared" si="16"/>
        <v>-500</v>
      </c>
      <c r="K58" s="21">
        <f t="shared" si="16"/>
        <v>-500</v>
      </c>
      <c r="L58" s="21">
        <f t="shared" si="16"/>
        <v>-500</v>
      </c>
      <c r="M58" s="21">
        <f t="shared" si="16"/>
        <v>-500</v>
      </c>
      <c r="N58" s="21">
        <f t="shared" si="16"/>
        <v>-6000</v>
      </c>
    </row>
  </sheetData>
  <mergeCells count="10">
    <mergeCell ref="A2:N2"/>
    <mergeCell ref="A5:N5"/>
    <mergeCell ref="A1:N1"/>
    <mergeCell ref="A35:N35"/>
    <mergeCell ref="A50:N50"/>
    <mergeCell ref="A40:N40"/>
    <mergeCell ref="A10:N10"/>
    <mergeCell ref="A11:N11"/>
    <mergeCell ref="A20:N20"/>
    <mergeCell ref="A27:N27"/>
  </mergeCells>
  <phoneticPr fontId="0" type="noConversion"/>
  <printOptions horizontalCentered="1" verticalCentered="1"/>
  <pageMargins left="0.5" right="0.5" top="0.5" bottom="0.5" header="0.5" footer="0.5"/>
  <pageSetup scale="59" fitToHeight="0" orientation="landscape" r:id="rId1"/>
  <headerFooter alignWithMargins="0"/>
  <ignoredErrors>
    <ignoredError sqref="C6:L6 C14:N14 M16:M17 C16:K17 L12 N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33</vt:i4>
      </vt:variant>
    </vt:vector>
  </HeadingPairs>
  <TitlesOfParts>
    <vt:vector size="36" baseType="lpstr">
      <vt:lpstr>Weekly Expense Tracking</vt:lpstr>
      <vt:lpstr>Monthly Expense Tracking</vt:lpstr>
      <vt:lpstr>Annual_Budget</vt:lpstr>
      <vt:lpstr>Auto_Insurance</vt:lpstr>
      <vt:lpstr>Bank_Fees_Postage</vt:lpstr>
      <vt:lpstr>Cell_Phone</vt:lpstr>
      <vt:lpstr>Child_Care</vt:lpstr>
      <vt:lpstr>Co_Pay</vt:lpstr>
      <vt:lpstr>Dining_out</vt:lpstr>
      <vt:lpstr>Dining_Out_All</vt:lpstr>
      <vt:lpstr>Dry_cleaning</vt:lpstr>
      <vt:lpstr>Entertainment</vt:lpstr>
      <vt:lpstr>Gas_Fuel</vt:lpstr>
      <vt:lpstr>Groceries</vt:lpstr>
      <vt:lpstr>Health_club_dues</vt:lpstr>
      <vt:lpstr>Health_Insurance</vt:lpstr>
      <vt:lpstr>Home_Insurance</vt:lpstr>
      <vt:lpstr>Home_Phone</vt:lpstr>
      <vt:lpstr>Interest_dividends</vt:lpstr>
      <vt:lpstr>Internet</vt:lpstr>
      <vt:lpstr>Misc_Income</vt:lpstr>
      <vt:lpstr>Mortgage_rent</vt:lpstr>
      <vt:lpstr>OC_Drugs</vt:lpstr>
      <vt:lpstr>Other</vt:lpstr>
      <vt:lpstr>Parking</vt:lpstr>
      <vt:lpstr>Prescriptions</vt:lpstr>
      <vt:lpstr>Annual_Budget!Print_Area</vt:lpstr>
      <vt:lpstr>'Monthly Expense Tracking'!Print_Area</vt:lpstr>
      <vt:lpstr>'Weekly Expense Tracking'!Print_Area</vt:lpstr>
      <vt:lpstr>Annual_Budget!Print_Titles</vt:lpstr>
      <vt:lpstr>Public_Trans</vt:lpstr>
      <vt:lpstr>Salon_barber</vt:lpstr>
      <vt:lpstr>Service_Repairs</vt:lpstr>
      <vt:lpstr>Total_Income</vt:lpstr>
      <vt:lpstr>Utilities</vt:lpstr>
      <vt:lpstr>Wages_Loan_Refund</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Murphy, Margaret L.</dc:creator>
  <cp:lastModifiedBy>Murphy, Margaret L.</cp:lastModifiedBy>
  <cp:lastPrinted>2015-08-07T19:25:12Z</cp:lastPrinted>
  <dcterms:created xsi:type="dcterms:W3CDTF">2001-05-18T00:29:33Z</dcterms:created>
  <dcterms:modified xsi:type="dcterms:W3CDTF">2015-08-07T23:13:57Z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TC062062791033</vt:lpwstr>
  </property>
</Properties>
</file>